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Price Schedule 1-Lab" sheetId="1" r:id="rId1"/>
    <sheet name="Price Schedule 2-Mat" sheetId="2" r:id="rId2"/>
    <sheet name="Price Schedule 3-Disman" sheetId="3" r:id="rId3"/>
    <sheet name="Summary Sheet" sheetId="4" r:id="rId4"/>
  </sheets>
  <externalReferences>
    <externalReference r:id="rId7"/>
    <externalReference r:id="rId8"/>
  </externalReferences>
  <definedNames>
    <definedName name="___BAA1">#REF!</definedName>
    <definedName name="__BAA1">#REF!</definedName>
    <definedName name="_BAA1">#REF!</definedName>
    <definedName name="_LG1">NA()</definedName>
    <definedName name="_vr1">#REF!</definedName>
    <definedName name="A560I92">#REF!</definedName>
    <definedName name="aaaa">#REF!</definedName>
    <definedName name="AllTowers">#REF!</definedName>
    <definedName name="bbbb">#REF!</definedName>
    <definedName name="boq_type">#REF!</definedName>
    <definedName name="boq_version">'[1]Config'!$C$2:$C$3</definedName>
    <definedName name="cddd">#REF!</definedName>
    <definedName name="conversion_type">'[1]Config'!$E$2:$E$3</definedName>
    <definedName name="costdata">#REF!</definedName>
    <definedName name="costindex">#REF!</definedName>
    <definedName name="cstvat">#REF!</definedName>
    <definedName name="currency_name">'[1]Config'!$F$2:$F$8</definedName>
    <definedName name="dfsga">#REF!</definedName>
    <definedName name="domestic_global">#REF!</definedName>
    <definedName name="egekjhqutuiq">#REF!</definedName>
    <definedName name="Excel_BuiltIn_Print_Area_4_1">#REF!</definedName>
    <definedName name="Excise">#REF!</definedName>
    <definedName name="Excise_Duty">#REF!</definedName>
    <definedName name="Excised">#REF!</definedName>
    <definedName name="ExciseDuty">#REF!</definedName>
    <definedName name="Foundationtype">#REF!</definedName>
    <definedName name="KK">#REF!</definedName>
    <definedName name="LG">#REF!</definedName>
    <definedName name="LG_2">#REF!</definedName>
    <definedName name="LG_3">#REF!</definedName>
    <definedName name="LG_4">#REF!</definedName>
    <definedName name="LLF">NA()</definedName>
    <definedName name="MyList">#REF!</definedName>
    <definedName name="n">#REF!</definedName>
    <definedName name="option9">'[2]PRICE BID'!#REF!</definedName>
    <definedName name="other_boq">'[1]Config'!$G$2:$G$5</definedName>
    <definedName name="page">NA()</definedName>
    <definedName name="page1">#REF!</definedName>
    <definedName name="page2">#REF!</definedName>
    <definedName name="polur">NA()</definedName>
    <definedName name="polur_2">NA()</definedName>
    <definedName name="polur_3">NA()</definedName>
    <definedName name="polur_4">NA()</definedName>
    <definedName name="print_all">NA()</definedName>
    <definedName name="_xlnm.Print_Area" localSheetId="0">'Price Schedule 1-Lab'!$A$1:$J$181</definedName>
    <definedName name="_xlnm.Print_Area" localSheetId="2">'Price Schedule 3-Disman'!$A$1:$K$15</definedName>
    <definedName name="_xlnm.Print_Titles" localSheetId="0">'Price Schedule 1-Lab'!$1:$6</definedName>
    <definedName name="Select">#REF!</definedName>
    <definedName name="SelectD1OrC1">#REF!</definedName>
    <definedName name="SelectLessOrExcess">#REF!</definedName>
    <definedName name="serkad">NA()</definedName>
    <definedName name="Service">#REF!</definedName>
    <definedName name="ServiceTax">#REF!</definedName>
    <definedName name="Tax">#REF!</definedName>
    <definedName name="tirunelveli118">#REF!</definedName>
    <definedName name="tirunelvelii1rr">#REF!</definedName>
    <definedName name="TOT_ST">'[2]PRICE BID'!$G$14</definedName>
    <definedName name="Towertype">#REF!</definedName>
    <definedName name="VR">#REF!</definedName>
    <definedName name="vraaf">NA()</definedName>
    <definedName name="VRALL">NA()</definedName>
    <definedName name="vrbf">NA()</definedName>
    <definedName name="x">#REF!</definedName>
  </definedNames>
  <calcPr fullCalcOnLoad="1"/>
</workbook>
</file>

<file path=xl/sharedStrings.xml><?xml version="1.0" encoding="utf-8"?>
<sst xmlns="http://schemas.openxmlformats.org/spreadsheetml/2006/main" count="779" uniqueCount="449">
  <si>
    <t>Construction/Up-gradation of 220/110kV line using Narrow base MCMV Towers of “Kottayam Line Package (KLP)”, 
“North – South Interlink Package (Phase – I)” &amp; “Thrissivaperur Line Strengthening Package” on turnkey basis.</t>
  </si>
  <si>
    <t xml:space="preserve">Contract No: </t>
  </si>
  <si>
    <t>Name of the Bidder/ Bidding Firm / Company :</t>
  </si>
  <si>
    <t>PRICE SCHEDULE-FOUNDATION,ERECTION, DISMANTLING AND STRINGING FOR KOTTAYAM LINE PACKAGE
(DOMESTIC TENDERS - RATES ARE TO GIVEN IN RUPEES (INR) ONLY)
(This Price Schedule template must not be modified/replaced by the bidder and the same should be uploaded after filling the relevant columns, else the bidder is liable to be rejected for this tender. Bidders are allowed to enter the Bidder Name and Values only )</t>
  </si>
  <si>
    <t>Sl.
No.</t>
  </si>
  <si>
    <t>Item Description</t>
  </si>
  <si>
    <t>Quantity</t>
  </si>
  <si>
    <t>Units</t>
  </si>
  <si>
    <t xml:space="preserve">UNIT BASIC RATE In Figures To be entered by the Bidder  in
Rs.      P
 </t>
  </si>
  <si>
    <t>TOTAL AMOUNT  excluding Taxes
 in
Rs.      P</t>
  </si>
  <si>
    <t>GST %</t>
  </si>
  <si>
    <t>Total GST</t>
  </si>
  <si>
    <t>TOTAL AMOUNT  including Taxes
 in
Rs.      P</t>
  </si>
  <si>
    <t>TOTAL AMOUNT 
(In Words)</t>
  </si>
  <si>
    <t>6 = 3 x 5</t>
  </si>
  <si>
    <t>8 = 6 x 7</t>
  </si>
  <si>
    <t>9 = 6 + 8</t>
  </si>
  <si>
    <t>each</t>
  </si>
  <si>
    <t>m</t>
  </si>
  <si>
    <t>MT</t>
  </si>
  <si>
    <t>Km</t>
  </si>
  <si>
    <t>km</t>
  </si>
  <si>
    <t>sqm</t>
  </si>
  <si>
    <t>Each</t>
  </si>
  <si>
    <t>Loc</t>
  </si>
  <si>
    <t>metre</t>
  </si>
  <si>
    <t>cum</t>
  </si>
  <si>
    <t>kg</t>
  </si>
  <si>
    <t xml:space="preserve">sqm </t>
  </si>
  <si>
    <t>/metre of pile length</t>
  </si>
  <si>
    <t>Kg</t>
  </si>
  <si>
    <t>quintal</t>
  </si>
  <si>
    <t>per test</t>
  </si>
  <si>
    <t xml:space="preserve">Total </t>
  </si>
  <si>
    <t>Quoted Rate in Figures</t>
  </si>
  <si>
    <t>Quoted Rate in Words</t>
  </si>
  <si>
    <t>PRICE SCHEDULE-Manufacturing, Testing and Supply[ng of Materials for Kottayam Line Package
(DOMESTIC TENDERS - RATES ARE TO GIVEN IN RUPEES (INR) ONLY)
(This BOQ template must not be modified/replaced by the bidder and the same should be uploaded after filling the relevant columns, else the bidder is liable to be rejected for this tender. Bidders are allowed to enter the Bidder Name and Values only)</t>
  </si>
  <si>
    <t>Unit Basic Rate 
in Figures To be entered by the Bidder  in
Rs.      P</t>
  </si>
  <si>
    <t>Unit Freight &amp; Insurance Charges (including Unloading &amp; Stacking)
Rs.      P</t>
  </si>
  <si>
    <t>Unit Rate including Freight &amp; Insurance Charges</t>
  </si>
  <si>
    <t>Total Amount  excluding Taxes
in
Rs.      P</t>
  </si>
  <si>
    <t>GST in %</t>
  </si>
  <si>
    <t xml:space="preserve">GST Amount in INR
Rs.      P
</t>
  </si>
  <si>
    <t>Total Amount incl. Taxes
in
Rs.      P</t>
  </si>
  <si>
    <t>Total Amount in Words</t>
  </si>
  <si>
    <t>7 = 5 + 6</t>
  </si>
  <si>
    <t>8 = 3 x 7</t>
  </si>
  <si>
    <t>10 = 8 x 9</t>
  </si>
  <si>
    <t>11 = 8 + 10</t>
  </si>
  <si>
    <t>1</t>
  </si>
  <si>
    <t>Towers &amp; Tower accessories</t>
  </si>
  <si>
    <t>1.1</t>
  </si>
  <si>
    <t>Manufacturing, Testing and Supply of Lattice Type Hot Dip Galvanized Steel Towers and Stub &amp; cleat of various types  complete with all tower parts &amp; Extensions, Templates, including bolts &amp; nuts, step bolts, hangers, D-shackles, spring washers, Danger plate, Number plate, Phase plate, Anti Climbing Device, Bird Guard, etc. complete in all respect as per scope &amp; Technical specifications</t>
  </si>
  <si>
    <t>1.2</t>
  </si>
  <si>
    <t>Manufacturing, Testing and Supply of Pipe Type Earthing set with 50NB Hot Dip GI Pipe (3000mm long), Set of flat 50x6 (5000mm long) with bolts, nuts &amp; spring washers complete in all respect as per scope &amp; Technical specifications</t>
  </si>
  <si>
    <t>No</t>
  </si>
  <si>
    <t>1.3</t>
  </si>
  <si>
    <t>Manufacturing, Testing and Supply of Counter poise Earthing set with following accessories Hot Dip Galvanized Steel Wire 7/3.0mm (120 m long), Legs for Counterpoise compression joints, Any other required groove clamps, connectors etc. complete in all respect as per scope &amp; Technical specifications</t>
  </si>
  <si>
    <t>2</t>
  </si>
  <si>
    <t>Conductors and Conductor Accessories</t>
  </si>
  <si>
    <t>2.1</t>
  </si>
  <si>
    <t>Manufacturing, Testing &amp; Supply of following type of Conductors complete in all respect as per scope &amp; technical specifications:</t>
  </si>
  <si>
    <t>2.1.1</t>
  </si>
  <si>
    <t>ACCC Drake equivalent conductor</t>
  </si>
  <si>
    <t>2.1.2</t>
  </si>
  <si>
    <t>ACSR Panther Conductor</t>
  </si>
  <si>
    <t>2.1.3</t>
  </si>
  <si>
    <t>ACSR Kundah - Conductor</t>
  </si>
  <si>
    <t>2.1.4</t>
  </si>
  <si>
    <t>ACSR Zebra Conductor</t>
  </si>
  <si>
    <t>2.1.5</t>
  </si>
  <si>
    <t>ACSR Moose Conductor</t>
  </si>
  <si>
    <t>2.1.6</t>
  </si>
  <si>
    <t>ACSR 30/2.59mm Al 7/2.59mm steel Wolf</t>
  </si>
  <si>
    <t>2.2</t>
  </si>
  <si>
    <t>Manufacturing, Testing &amp; Supply of Midspan Compression joint for following type of conductor complete in all respect as per Scope and technical specification</t>
  </si>
  <si>
    <t>2.2.1</t>
  </si>
  <si>
    <t>2.2.2</t>
  </si>
  <si>
    <t>ACSR Kundah Conductor</t>
  </si>
  <si>
    <t>2.2.3</t>
  </si>
  <si>
    <t>2.2.4</t>
  </si>
  <si>
    <t>2.2.5</t>
  </si>
  <si>
    <t>ACSR Wolf Conductor</t>
  </si>
  <si>
    <t>2.2.6</t>
  </si>
  <si>
    <t>2.3</t>
  </si>
  <si>
    <t>Manufacturing, Testing &amp; Supply of Repair Sleeve for following type of conductor complete in all respect as per Scope and technical specification</t>
  </si>
  <si>
    <t>2.3.1</t>
  </si>
  <si>
    <t>2.3.2</t>
  </si>
  <si>
    <t>2.3.3</t>
  </si>
  <si>
    <t>2.3.4</t>
  </si>
  <si>
    <t>2.3.5</t>
  </si>
  <si>
    <t>2.3.6</t>
  </si>
  <si>
    <t>2.4</t>
  </si>
  <si>
    <t>Manufacturing, Testing &amp; Supply of T-Connector for following type of conductor complete in all respect as per Scope and technical specification</t>
  </si>
  <si>
    <t>2.4.1</t>
  </si>
  <si>
    <t>2.4.2</t>
  </si>
  <si>
    <t>2.4.3</t>
  </si>
  <si>
    <t xml:space="preserve"> ACSR Zebra Conductor</t>
  </si>
  <si>
    <t>2.4.4</t>
  </si>
  <si>
    <t>2.4.5</t>
  </si>
  <si>
    <t>2.4.6</t>
  </si>
  <si>
    <t>2.5</t>
  </si>
  <si>
    <t>Manufacturing, Testing &amp; Supply of Vibration Damper for following type of conductor complete in all respect as per Scope and technical specification</t>
  </si>
  <si>
    <t>2.5.1</t>
  </si>
  <si>
    <t>2.5.2</t>
  </si>
  <si>
    <t>2.5.3</t>
  </si>
  <si>
    <t>2.5.4</t>
  </si>
  <si>
    <t>2.5.5</t>
  </si>
  <si>
    <t>2.5.6</t>
  </si>
  <si>
    <t>2.6</t>
  </si>
  <si>
    <t>Manufacturing, Testing &amp; Supply of Single Tension Hardware Fittings for following type of single conductor complete in all respect as per Scope and technical specification</t>
  </si>
  <si>
    <t>2.6.1</t>
  </si>
  <si>
    <t>ACSR Panther Conductor (110KV)</t>
  </si>
  <si>
    <t>2.6.2</t>
  </si>
  <si>
    <t>ACSR Kundah Conductor (220KV)</t>
  </si>
  <si>
    <t>2.6.3</t>
  </si>
  <si>
    <t>ACSR Zebra Conductor (220KV)</t>
  </si>
  <si>
    <t>2.6.4</t>
  </si>
  <si>
    <t>ACSR Wolf Conductor (110KV)</t>
  </si>
  <si>
    <t>2.6.5</t>
  </si>
  <si>
    <t>ACCC Drake equivalent conductor (220KV)</t>
  </si>
  <si>
    <t>2.7</t>
  </si>
  <si>
    <t>Manufacturing, Testing &amp; Supply of Single Suspension Hardware Fittings for following type of single conductor complete in all respect as per Scope and technical specification</t>
  </si>
  <si>
    <t>2.7.1</t>
  </si>
  <si>
    <t>2.7.2</t>
  </si>
  <si>
    <t>2.7.3</t>
  </si>
  <si>
    <t>2.7.4</t>
  </si>
  <si>
    <t>Quad Bundle ACSR Moose Conductor (For 400 KV Pilot String)</t>
  </si>
  <si>
    <t>2.7.5</t>
  </si>
  <si>
    <t>2.8</t>
  </si>
  <si>
    <t>Manufacturing, Testing &amp; Supply of Double Suspension Hardware Fittings for following type of single conductor complete in all respect as per Scope and technical specification</t>
  </si>
  <si>
    <t>2.8.1</t>
  </si>
  <si>
    <t>2.8.2</t>
  </si>
  <si>
    <t>2.8.3</t>
  </si>
  <si>
    <t>2.8.4</t>
  </si>
  <si>
    <t>2.9</t>
  </si>
  <si>
    <t>Manufacturing, Testing &amp; Supply of Double Tension Hardware Fittings for following type of single conductor complete in all respect as per Scope and technical specification</t>
  </si>
  <si>
    <t>2.9.1</t>
  </si>
  <si>
    <t>2.9.2</t>
  </si>
  <si>
    <t>2.9.3</t>
  </si>
  <si>
    <t>2.9.4</t>
  </si>
  <si>
    <t>Quad Bundle ACSR Moose Conductor (400KV)</t>
  </si>
  <si>
    <t>2.9.5</t>
  </si>
  <si>
    <t>2.9.6</t>
  </si>
  <si>
    <t>2.10</t>
  </si>
  <si>
    <t>Manufacturing, Testing &amp; Supply of Preformed Armour Rod for following type of conductor complete in all respect as per Scope and technical specification</t>
  </si>
  <si>
    <t>2.10.1</t>
  </si>
  <si>
    <t>2.10.2</t>
  </si>
  <si>
    <t>2.10.3</t>
  </si>
  <si>
    <t>2.10.4</t>
  </si>
  <si>
    <t>ACSR wolf Conductor</t>
  </si>
  <si>
    <t>Manufacturing, Testing &amp; Supply of Hardware set for Twin ACSR Panther Conductor for 220KV complete in all respect as per Scope and technical specification</t>
  </si>
  <si>
    <t>2.11.1</t>
  </si>
  <si>
    <t>Double tension Hardware set</t>
  </si>
  <si>
    <t>2.11.2</t>
  </si>
  <si>
    <t xml:space="preserve">Single Suspension Hardware set </t>
  </si>
  <si>
    <t>2.11.3</t>
  </si>
  <si>
    <t>V String Suspension Hardware</t>
  </si>
  <si>
    <t>2.12</t>
  </si>
  <si>
    <t>Spacer Damper suitable for Twin ACSR Panther Conductor</t>
  </si>
  <si>
    <t>Set</t>
  </si>
  <si>
    <t>2.13</t>
  </si>
  <si>
    <t>Rigid spacer suitable for ACSR Twin Panther</t>
  </si>
  <si>
    <t>set</t>
  </si>
  <si>
    <t>2.14</t>
  </si>
  <si>
    <t>Spacer Damper suitable for ACSR Quad-Moose Conductor</t>
  </si>
  <si>
    <t>2.15</t>
  </si>
  <si>
    <t>Manufacturing, Testing &amp; Supply of Hardware set for ACCC Drake equivalent Conductor including conductor accessories complete in all respect as per Scope and technical specification</t>
  </si>
  <si>
    <t>2.15.1</t>
  </si>
  <si>
    <t>V String Suspension Hardware set</t>
  </si>
  <si>
    <t>2.15.2</t>
  </si>
  <si>
    <t>Single Pilot Suspension Hardware set including PA rod</t>
  </si>
  <si>
    <t>3</t>
  </si>
  <si>
    <t>Polymeric Insulators</t>
  </si>
  <si>
    <t>3.1</t>
  </si>
  <si>
    <t>Manufacturing, Testing and Supply of Silicone Rubber Housed Long rod composite polymer Insulator of following items complete in all respect as per scope and technical specifications</t>
  </si>
  <si>
    <t>3.1.1</t>
  </si>
  <si>
    <t xml:space="preserve">110kV, 70KN </t>
  </si>
  <si>
    <t>3.1.2</t>
  </si>
  <si>
    <t xml:space="preserve">110kV, 90KN </t>
  </si>
  <si>
    <t>3.1.3</t>
  </si>
  <si>
    <t xml:space="preserve">220kV, 90KN </t>
  </si>
  <si>
    <t>3.1.4</t>
  </si>
  <si>
    <t xml:space="preserve">220kV, 120KN </t>
  </si>
  <si>
    <t>3.1.5</t>
  </si>
  <si>
    <t xml:space="preserve">400kV, 120KN </t>
  </si>
  <si>
    <t>3.1.6</t>
  </si>
  <si>
    <t xml:space="preserve">400kV, 160KN </t>
  </si>
  <si>
    <t>4</t>
  </si>
  <si>
    <t xml:space="preserve">OPGW &amp; Accessories </t>
  </si>
  <si>
    <t>4.1</t>
  </si>
  <si>
    <t>Manufacturing, Testing &amp; Supply 48 Fiber (DWSM) OPGW Cable</t>
  </si>
  <si>
    <t>4.2</t>
  </si>
  <si>
    <t>Manufacturing, Testing &amp; Supply of Hardware set for 48 fibre OPGW OFC including cable fittings and all accessories (per Km rate)</t>
  </si>
  <si>
    <t>4.3</t>
  </si>
  <si>
    <t>Manufacturing, Testing &amp; Supply of following OPGW Accessories complete in all respect as per scope and technical specifications</t>
  </si>
  <si>
    <t>4.3.1</t>
  </si>
  <si>
    <t>Joint Box (48 Fibre)</t>
  </si>
  <si>
    <t>4.3.2</t>
  </si>
  <si>
    <t>Self Supporting Cubicle of Size 1220X600X600 mm suitable for 96 fibre (Fibre Optic Distribution Panel (FODP))</t>
  </si>
  <si>
    <t>4.3.3</t>
  </si>
  <si>
    <t>Suspension Assembly for 48 Fibre OPGW - ASLH-D(S)b 48 SMF (A20SA 79-6.4)</t>
  </si>
  <si>
    <t>4.3.4</t>
  </si>
  <si>
    <t>Tension Assembly for 48 Fibre OPGW - ASLH-D(S)b 48 SMF (A20SA 79-6.4)</t>
  </si>
  <si>
    <t>4.3.5</t>
  </si>
  <si>
    <t>Dead end Assembly for 48 Fibre OPGW - ASLH-D(S)b 48 SMF (A20SA 79-6.4)</t>
  </si>
  <si>
    <t>4.3.6</t>
  </si>
  <si>
    <t>Tension Assembly (For Joint Box Locations) for 48 Fibre OPGW - ASLH-D(S)b 48 SMF (A20SA 79-6.4)</t>
  </si>
  <si>
    <t>4.3.7</t>
  </si>
  <si>
    <t>Pass through Assembly for 48 Fibre OPGW - ASLH-D(S)b 48 SMF (A20SA 79-6.4)</t>
  </si>
  <si>
    <t>4.3.8</t>
  </si>
  <si>
    <t>Tension Assembly at Susp. Tower (For Joint Box Locations) for 48 Fibre OPGW - ASLH-D(S)b 48 SMF (A20SA 79-6.4)</t>
  </si>
  <si>
    <t>4.3.9</t>
  </si>
  <si>
    <t>Vibration Damper for 48 Fibre OPGW - ASLH-D(S)b 48 SMF (A20SA 79-6.4)</t>
  </si>
  <si>
    <t>4.3.10</t>
  </si>
  <si>
    <t>Down Lead Clamp Assembly for 48 Fibre OPGW - ASLH-D(S)b 48 SMF (A20SA 79-6.4)</t>
  </si>
  <si>
    <t>4.3.11</t>
  </si>
  <si>
    <t>Flexible aluminium Bond with Y type Clamp</t>
  </si>
  <si>
    <t>4.3.12</t>
  </si>
  <si>
    <t>Fibre Optic Approach Cable- 48 Fibre</t>
  </si>
  <si>
    <t>4.3.13</t>
  </si>
  <si>
    <t>HDPE Pipe 40 mm</t>
  </si>
  <si>
    <t>4.3.14</t>
  </si>
  <si>
    <t>GI Cable Tray with clamp, B&amp;N, suitable for Approach cable- 48 Fibre</t>
  </si>
  <si>
    <t>4.3.15</t>
  </si>
  <si>
    <t>Cable loop bracket</t>
  </si>
  <si>
    <t>5</t>
  </si>
  <si>
    <t>Earthwire &amp; Aceessories</t>
  </si>
  <si>
    <t>5.1</t>
  </si>
  <si>
    <t>Manufacturing, Testing and Supply of Earthwire &amp; Accessories complete as per scope and technical specifications</t>
  </si>
  <si>
    <t>5.1.1</t>
  </si>
  <si>
    <t>GI Earthwire 7/9 SWG</t>
  </si>
  <si>
    <t>5.1.2</t>
  </si>
  <si>
    <t>Single Tension hardware set for 7/9 SWG Earthwire with copper bond</t>
  </si>
  <si>
    <t>6</t>
  </si>
  <si>
    <t>Miscellaneous Accessories</t>
  </si>
  <si>
    <t>6.1</t>
  </si>
  <si>
    <t>Manufacturing, Testing and Supply of Ariel Marker Balls fluroscent complete  as per scope &amp; technical specifications:</t>
  </si>
  <si>
    <t>6.2</t>
  </si>
  <si>
    <t>Manufacturing, Testing and Supply of Aviation Warning Lights solar powered complete in all respect as per scope &amp; technical specifications:</t>
  </si>
  <si>
    <t>PRICE SCHEDULE-For Dismantled items for the whole package
(DOMESTIC TENDERS - RATES ARE TO GIVEN IN RUPEES (INR) ONLY)
(This BOQ template must not be modified/replaced by the bidder and the same should be uploaded after filling the relevant columns, else the bidder is liable to be rejected for this tender. Bidders are allowed to enter the Bidder Name and Values only)</t>
  </si>
  <si>
    <t>Min. Basic Rate 
In Figures 
in
Rs.      P</t>
  </si>
  <si>
    <t>Basic Rate in Figures To be entered by the Bidder (not less than col. 5) in
Rs.      P</t>
  </si>
  <si>
    <t>Total Amount including Taxes in
Rs.      P</t>
  </si>
  <si>
    <t>GST 
%</t>
  </si>
  <si>
    <t>GST Amount in INR
Rs.      P</t>
  </si>
  <si>
    <t>Total Amount  With Taxes
 in
Rs.      P</t>
  </si>
  <si>
    <t>7 = 3 x (5 or 6)</t>
  </si>
  <si>
    <t>9 = 7 x 8</t>
  </si>
  <si>
    <t xml:space="preserve"> Work Items : </t>
  </si>
  <si>
    <t xml:space="preserve">Cost of Dismantled ACSR conductor </t>
  </si>
  <si>
    <t xml:space="preserve">Cost of Dismantled Copper  conductor </t>
  </si>
  <si>
    <t>Cost of Dismantled 7/9 standard  Galvanized steel  earthwire</t>
  </si>
  <si>
    <t>Cost of Dismantled Insulators and accessories, power conductor accessories, Earth conductor accessories etc.</t>
  </si>
  <si>
    <t>Cost of Dismantled Galvanized Tower parts -Scrap iron</t>
  </si>
  <si>
    <t>SUMMARY SHEET
(DOMESTIC TENDERS - RATES ARE TO BE GIVEN IN RUPEES (INR) ONLY)
(This BOQ template must not be modified/replaced by the bidder and the same should be uploaded after filling the relevant columns, else the bidder is liable to be rejected for this tender. Bidders are allowed to enter the Bidder Name and Values only )</t>
  </si>
  <si>
    <t>TOTAL AMOUNT  excluding Taxes in
Rs.      P</t>
  </si>
  <si>
    <t>GST Amount 
in
Rs.      P</t>
  </si>
  <si>
    <t>TOTAL AMOUNT incl. Taxes in
Rs.      P</t>
  </si>
  <si>
    <t>TOTAL AMOUNT In Words</t>
  </si>
  <si>
    <t>Total Labour Charges</t>
  </si>
  <si>
    <t>Total Supply of material</t>
  </si>
  <si>
    <t>TOTAL CONTRACT PRICE (1.01+1.02)</t>
  </si>
  <si>
    <t>Total for Dismantled material</t>
  </si>
  <si>
    <t>TOTAL EVALUATED PRICE</t>
  </si>
  <si>
    <t>220/220kV MC or 220/110 kV MCMV or 220kV DC towers or 400 KV MC/DC tower</t>
  </si>
  <si>
    <t xml:space="preserve">110 kV DC towers </t>
  </si>
  <si>
    <t>Excavation of earth pit of size  0.3 x 0.3 x 3.6 m (Two Earthing per Location) including over excavation on account of sloping the banks and necessary hire for planks for filling of charcoal, earthing of tower by means of a 50 mm dia, 3 m long pipe and a double run 7/9 S.W.G galvanised steel wire or G.1 tape including cost of charcoal  but excluding cost of pipes, steel wire or copper tape with connecting lugs, nuts, etc. including measurement of tower foot resistance by standard egpt, Complete in all respects as per scope &amp; specification of work</t>
  </si>
  <si>
    <t>Counter poise earthing excavation for trench for burying the conductor 450mm below ground level, laying and connecting the conductor on to the tower legs, back filling and consolidating the soil after laying the conductor etc. Complete in all respects as per scope &amp; specification of work</t>
  </si>
  <si>
    <t>Erection of super structure above ground level, including erection of normal and special hill side extension members, where ever necessary, providing tower accessories like phase, danger and number plates, bird guards, anti climbing devices, etc. complete in all respects as per scope &amp; specification for following:</t>
  </si>
  <si>
    <t>220/220kV MCMV or 220/110 kV MCMV or 220kV DC towers or 400 KV Multicircuit tower</t>
  </si>
  <si>
    <t xml:space="preserve">Six line Double ACSR Panther conductor for 220kV/110kV Multi circuit </t>
  </si>
  <si>
    <t xml:space="preserve">Six line Single ACSR Panther conductor for 110 kV Double circuit </t>
  </si>
  <si>
    <t>Six line ACSR Kundah conductors for 220 KV Multicircuit</t>
  </si>
  <si>
    <t xml:space="preserve">Six line  ACSR Zebra conductor for 220kV Multi circuit </t>
  </si>
  <si>
    <t>Six line  ACSR Quad-Moose conductor for 400kV Multi circuit</t>
  </si>
  <si>
    <t xml:space="preserve">Six line ACSR Wolf conductor for 220kV/110kV Multi circuit </t>
  </si>
  <si>
    <t>Six line ACCC Drake equivalent conductor for 220kV/110kV Multi circuit</t>
  </si>
  <si>
    <t xml:space="preserve">Stringing  of one no. 7/9 SWG  stranded steel GI earth wire </t>
  </si>
  <si>
    <t>Tension stringing  using tension puller machine as per standard of  24/48 pair Optical Ground Wire (OPGW ASLH-D(S)b 24 SMF) including fixing of hardware accessories, fittings including cable fittings and accessories, etc, Pre-installation test (Drum Test), Post installation tes, Splicing and link test (End to End Test) and providing suitable back stays at the time of stringing, complete in all respects as per scope &amp; specification of work</t>
  </si>
  <si>
    <t>Dismantling of conductors including detaching insulator strings with arcing horns or rings from the tower cross arms, disconnecting the jumpering  at tension points, detaching of vibration dampers, providing suitable back stays at the time of  dismantling,  etc. complete in all respects as per scope &amp; technical specifications of following types:</t>
  </si>
  <si>
    <t>6 line  ACSR DOG / Copper conductors</t>
  </si>
  <si>
    <t>3 line  ACSR DOG / copper conductors</t>
  </si>
  <si>
    <t>3 line  ACSR WOLF/Tiger/Mink conductors</t>
  </si>
  <si>
    <t>6 line  ACSR WOLF/Tiger conductors</t>
  </si>
  <si>
    <t>6 line  ACSR Kundah conductors</t>
  </si>
  <si>
    <t>Dismantling as per standard of ACSR Quad-Moose conductors</t>
  </si>
  <si>
    <t>24/48 pair Optical Ground Wire (OPGW ASLH-D(S)b 24 SMF) including  hardware, cable fittings and accessories, etc.</t>
  </si>
  <si>
    <t xml:space="preserve">Dismantling  one no. 7/9/10 or 7/3.66/3.15 mm stranded steel earth wire from the existing 220kV DC / 110kV SC /66kV DC towers including detaching the tension clamps and suspension clamps, jumpers at tension points, earth bonds, protective trestles and providing suitable back stays complete in all respects as per scope &amp; technical specifications. </t>
  </si>
  <si>
    <t>Dismantling of tower superstructure above ground level including dismantling of tower accessories like phase, danger and number plates, bird guards, anticlimbing devices etc</t>
  </si>
  <si>
    <t>Clearing grass and removal of the rubbish upto a distance of 50m outside the periphery of the area cleared less than 1m. Complete in all respects as per scope &amp; specification of work &amp; technical specifications.</t>
  </si>
  <si>
    <t>Height of more than 1m above ground level</t>
  </si>
  <si>
    <t>Less than 1m above ground level</t>
  </si>
  <si>
    <t>Felling trees of girth(measured at aheight of 1m above ground level) including cutting of trunks and branchs removing the roots and stacking of serviceable material and disposal of unserviceable material. Complete in all respects as per scope &amp; specification of work &amp; technical specifications.</t>
  </si>
  <si>
    <t>Beyond 30cm girth upto and including 60cm girth</t>
  </si>
  <si>
    <t>Beyond 60cm girth upto and including 120cm girth</t>
  </si>
  <si>
    <t>Beyond 120cm girth upto and including 240cm girth</t>
  </si>
  <si>
    <t>Above 240cm girth</t>
  </si>
  <si>
    <t>Detailed Survey of the route along the alignment fixed by KSEBL, preparation of the longitudinal profiles of the route showing all site details of the terrain for the full corridor of the line route, plotting of tower locations with details of types and extensions to towers, preparation of tower schedule, sag and tension calculations of conductors, preparation and supply of one copy of the approved sag templete on transparent acrylic plastic sheet after completion of all the stub setting works, two paper print copies and one tracing cloth copy of the approved profile drawing and route map with the final tower locations marked, complete in all respects as per scope &amp; technical specifications.</t>
  </si>
  <si>
    <t>Arranging scaffolding on either sides of the Main road as per the directions of KSEBL officers complete in all respects as per scope &amp; technical specifications.</t>
  </si>
  <si>
    <t>Labour Charges for Fixing ariel marker balls for very long spans including transportation charges etc complete as directed by deprtments/officers. Complete in all respects as per scope &amp; specification of work &amp; technical specifications.</t>
  </si>
  <si>
    <t>Labour Charges for providing Aviation Warning lights at  top of specified towers including fixing all accessories such as solar panels, batteries and transportation charges etc. Complete as directed by deprtments/officers. Complete in all respects as per scope &amp; specification of work &amp; technical specifications.</t>
  </si>
  <si>
    <t>Painting towers with synthetic enamel paint of approved brand and manufacture on new tower (as per IS 5613) complete in all respects as per scope &amp; technical specifications.</t>
  </si>
  <si>
    <t xml:space="preserve">400KV Multi Circuit tower </t>
  </si>
  <si>
    <t xml:space="preserve">400KV Double Circuit tower </t>
  </si>
  <si>
    <t xml:space="preserve">Soil test in all kinds of soil except rock </t>
  </si>
  <si>
    <t xml:space="preserve">Soil test in ordinary rock </t>
  </si>
  <si>
    <t>Soil test in hard rock</t>
  </si>
  <si>
    <t xml:space="preserve">All kinds of soil excluding rock </t>
  </si>
  <si>
    <t>Ordinary rock</t>
  </si>
  <si>
    <t>Hard rock (requiring blasting)</t>
  </si>
  <si>
    <t>Hard rock (blasting prohibited)</t>
  </si>
  <si>
    <t xml:space="preserve">Ordinary rock </t>
  </si>
  <si>
    <t xml:space="preserve">Hard rock (blasting prohibited) </t>
  </si>
  <si>
    <t>Close timbering in trenches including strutting, shoring and packing cavities (wherever required) complete. (Measurements to be taken of the face area timbered) complete in all respects as per scope &amp; technical specifications:</t>
  </si>
  <si>
    <t>Depth not exceeding 1.5 m.</t>
  </si>
  <si>
    <t xml:space="preserve">Depth exceeding 1.5 m but not exceeding 3 m. </t>
  </si>
  <si>
    <t xml:space="preserve">Depth exceeding 3 m but not exceeding 4.5 m. </t>
  </si>
  <si>
    <t>Open timbering in trenches including strutting and shoring complete (measurements to be taken of the face area timbered). Complete in all respects as per scope &amp; specification of work &amp; technical specifications.</t>
  </si>
  <si>
    <t>Depth exceeding 1.5 m but not exceeding 3 m</t>
  </si>
  <si>
    <t>Depth exceeding 3 m but not exceeding 4.5 m.</t>
  </si>
  <si>
    <t>Normal kinds of soil</t>
  </si>
  <si>
    <t>Centering and shuttering including strutting, propping etc. and removal following complete in all respects as per scope &amp; technical specifications:</t>
  </si>
  <si>
    <t>For foundations, footings, bases for columns</t>
  </si>
  <si>
    <t>For columns, piers, abutments, pillars, posts and struts</t>
  </si>
  <si>
    <t>In superstructure above plinth level and upto floor five level</t>
  </si>
  <si>
    <t>12 mm cement plaster of mix 1:4 (1 cement: 4 fine sand)</t>
  </si>
  <si>
    <t>Flush/ Ruled pointing on stone work with cement mortar 1:3 (1 cement : 3 fine sand)</t>
  </si>
  <si>
    <t>Supplying and Filling good quality  earth brought from out side in the revetment and pits of towers in layers for consolidation including stacking for measurements  watering, ramming, etc, complete as directed complete in all respects as per scope &amp; technical specifications.</t>
  </si>
  <si>
    <t>Demolishing stone rubble masonry In cement mortar manually/by mechanical means including stacking of serviceable material and disposal of unserviceable material within 50 metres lead as per direction of KSEB engineer complete in all respects as per scope &amp; technical specifications.</t>
  </si>
  <si>
    <t>Demolishing R.C.C. work manually/ by mechanical means including stacking of steel bars and disposal of unserviceable material within 50 metres lead as per direction of KSEB</t>
  </si>
  <si>
    <t>Extra for providing additional bulb in under reamed piles.</t>
  </si>
  <si>
    <t>Boring holes of dia 100mm or nearest size dia on hard rock where anchoring is found necessary to accommodate anchor bars/stubs including hire charges of machinery, T&amp;P, pilot vehicle to carry other materials, grouting charges etc. Complete in all respects as per scope &amp; technical specifications</t>
  </si>
  <si>
    <t>Transport of dismantled materials such as tower , extensions, conductor, earthwire, insulators, hardware etc. Including loading and unloading charges (for an average distance of 25kM)</t>
  </si>
  <si>
    <t>21.1.1</t>
  </si>
  <si>
    <t>21.1.2</t>
  </si>
  <si>
    <t>21.1.3</t>
  </si>
  <si>
    <t>21.2.1</t>
  </si>
  <si>
    <t>21.2.2</t>
  </si>
  <si>
    <t>21.2.3</t>
  </si>
  <si>
    <t>21.3.1</t>
  </si>
  <si>
    <t>21.3.2</t>
  </si>
  <si>
    <t>21.3.3</t>
  </si>
  <si>
    <t>21.4.1</t>
  </si>
  <si>
    <t>21.4.2</t>
  </si>
  <si>
    <t>21.4.3</t>
  </si>
  <si>
    <t>22.1.1</t>
  </si>
  <si>
    <t>22.1.2</t>
  </si>
  <si>
    <t>22.1.3</t>
  </si>
  <si>
    <t>22.2.1</t>
  </si>
  <si>
    <t>22.2.2</t>
  </si>
  <si>
    <t>22.2.3</t>
  </si>
  <si>
    <t>22.3.1</t>
  </si>
  <si>
    <t>22.3.2</t>
  </si>
  <si>
    <t>22.3.3</t>
  </si>
  <si>
    <t>22.4.1</t>
  </si>
  <si>
    <t>22.4.2</t>
  </si>
  <si>
    <t>22.4.3</t>
  </si>
  <si>
    <t>23.1.1</t>
  </si>
  <si>
    <t>23.1.2</t>
  </si>
  <si>
    <t>23.1.3</t>
  </si>
  <si>
    <t>23.2.1</t>
  </si>
  <si>
    <t>23.2.2</t>
  </si>
  <si>
    <t>23.2.3</t>
  </si>
  <si>
    <t>23.3.1</t>
  </si>
  <si>
    <t>23.3.2</t>
  </si>
  <si>
    <t>23.3.3</t>
  </si>
  <si>
    <t>Stub setting as per approved schedule including surveying for marking and pegging of tower locations at site, in correct alignment using template or Probe Setting in concrete foundation / rock foundation excluding excavation, concreting and back filling, removing the template after completion etc., complete in all respects as per scope &amp; specification of work for following:</t>
  </si>
  <si>
    <t>Stringing of conductors using Tension Puller Machine including attaching Polymer V type Tension/Suspension insulator strings with arcing horns or rings on to the cross arms, clamping conductor to the insulator strings using suspension clamps with armour rods, tension clamps, jumpering at tension points with pilot suspension insulators, wherever necessary, jointing of conductor and pilot wire, wherever necessary, installation of vibration  dampers, including dismantling of 33kV or LT lines &amp; re-stringing, whereever required, complete in all respects as per scope &amp; specification of work for the following:</t>
  </si>
  <si>
    <t xml:space="preserve">Six line Single and Six line Double ACSR Panther conductor for 110 kV/220kV Multi circuit </t>
  </si>
  <si>
    <t>Design, Proto Fabrication, Assembly and Type Testing (non-destructive type) of new towers including design of tower foundation, complete in all respects as per scope &amp; specification of work &amp; technical specifications.</t>
  </si>
  <si>
    <t xml:space="preserve">220 Multi Circuit special tower </t>
  </si>
  <si>
    <t>Installation of Emergency Restoration System (ERS) Work in existing 220 KV Double circuit Line Route (ERS Equipment will be supplied by KSEB) complete in all respects as per scope &amp; technical specifications.</t>
  </si>
  <si>
    <r>
      <t xml:space="preserve">Soil test, wherever found neccessary for asertaining type of foundation including taking pits/bore holes, collecting soil samples and testing at approved laboratories as per relevant IS codes, including cost of testing, all labour and transportion charges etc. as directed by KSEB Officers complete in all respects as per scope &amp; technical specifications of following types: </t>
    </r>
    <r>
      <rPr>
        <b/>
        <sz val="12"/>
        <rFont val="Century Gothic"/>
        <family val="2"/>
      </rPr>
      <t>Except in river/lake</t>
    </r>
  </si>
  <si>
    <r>
      <t xml:space="preserve">Soil test, wherever found neccessary for asertaining type of foundation including taking pits/bore holes, collecting soil samples and testing at approved laboratories as per relevant IS codes, including cost of testing, all labour and transportion charges etc. as directed by KSEB Officers complete in all respects as per scope &amp; technical specifications of following types: </t>
    </r>
    <r>
      <rPr>
        <b/>
        <sz val="12"/>
        <rFont val="Century Gothic"/>
        <family val="2"/>
      </rPr>
      <t>In river/lake</t>
    </r>
  </si>
  <si>
    <t>Excavation by mechanical means (Hydraulic excavator) / manual means in foundation trenches or drains (not exceeding 1.5m in width or 10 sqm on plan), including dressing of sides and ramming of bottoms, in specified lifts, including disposal of surplus excavated soil as directed, within a lead of 50m including pumping out water from all sources wherever necessary, complete in all respects as per scope &amp; technical specifications in:</t>
  </si>
  <si>
    <t>Excavation by mechanical means (Hydraulic excavator) / manual means over areas (exceeding 30cm in depth. 1.5 m in width as well as 10 sqm on plan) including disposal of excavated earth, lead upto 50m and in specified lift, disposed earth to be levelled and neatly dressed including pumping out water from all sources wherever necessary. complete in all respects as per scope &amp; technical specifications in:</t>
  </si>
  <si>
    <t>Earth work in excavation in soil (Under water) by mechanical means (Hydraulic excavator) / manual means over areas (exceeding 30cm in depth, 1.5 m in width as well as 10 sqm on plan) including disposal of excavated earth, lead upto 50m and lift upto 1.5m, disposed earth to be levelled and neatly dressed, in or under water and/or liquid mud, including pumping out water as required, complete in all respects as per scope &amp; technical specifications:</t>
  </si>
  <si>
    <t>Excavation in hard rock using non explosive agent (Chemical) without resorting to the use of conventional explosive materials etc in all lifts and conveying and depositing the excavated rock etc. at places with in a distance of 50m including pumping out water from all sources wherever necessary as directed by KSEB Engineer complete as per scope &amp; technical specifications in:</t>
  </si>
  <si>
    <t>Providing and laying in position plain/reinforced cement concrete of specified grade excluding the cost of centering and shuttering up to plinth level complete in all respects including dewatering wherever necessary as per scope &amp; specification of work &amp; technical specifications.</t>
  </si>
  <si>
    <t>1:3:6 (1 Cement : 3 coarse sand (zone-III): 6 graded stone/aggregate 40 mm nominal size) (Note :- Cement content considered in this item is @ 220 kg/cum. Excess/less cement used as per design mix is payable/recoverable separately)</t>
  </si>
  <si>
    <t>1:3:6 (1 Cement : 3 coarse sand (zone-III): 6 graded stone/aggregate 20 mm nominal size) (Note :- Cement content considered in this item is @ 220 kg/cum. Excess/less cement used as per design mix is payable/recoverable separately)</t>
  </si>
  <si>
    <r>
      <t xml:space="preserve">1:1.5:3 (1 cement : 1.5 coarse sand : 3 graded stone aggregate 20 mm nominal size) with cement content of 400 kg/m3 (Note :- Excess/less cement used as per design mix is payable/recoverable separately)  </t>
    </r>
    <r>
      <rPr>
        <b/>
        <sz val="12"/>
        <rFont val="Century Gothic"/>
        <family val="2"/>
      </rPr>
      <t xml:space="preserve">except for river/lake locations </t>
    </r>
    <r>
      <rPr>
        <sz val="12"/>
        <rFont val="Century Gothic"/>
        <family val="2"/>
      </rPr>
      <t>inclusive of dewatering wherever required etc</t>
    </r>
    <r>
      <rPr>
        <b/>
        <sz val="12"/>
        <rFont val="Century Gothic"/>
        <family val="2"/>
      </rPr>
      <t xml:space="preserve"> </t>
    </r>
    <r>
      <rPr>
        <sz val="12"/>
        <rFont val="Century Gothic"/>
        <family val="2"/>
      </rPr>
      <t>complete in all respects as per scope &amp; technical specifications.</t>
    </r>
  </si>
  <si>
    <r>
      <t xml:space="preserve">Providing and laying in position machine batched and machine mixed design mix of specified grade concrete for reinforced cement concrete work, using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including dewatering wherever required as per direction of KSEB </t>
    </r>
    <r>
      <rPr>
        <b/>
        <sz val="12"/>
        <rFont val="Century Gothic"/>
        <family val="2"/>
      </rPr>
      <t>coming in various locations except river/lake</t>
    </r>
    <r>
      <rPr>
        <sz val="12"/>
        <rFont val="Century Gothic"/>
        <family val="2"/>
      </rPr>
      <t>, complete in all respects as per scope &amp; technical specifications.Engineer-in-charge.“(Note :- Cement content considered in this item is @ 330 kg/cum.“Excess/ less cement used as per design mix is payable/recoverable separately).</t>
    </r>
  </si>
  <si>
    <r>
      <t>Providing and laying in position ready mixed specified grade concrete for reinforced cement concrete work, using cement content as per approved design  mix,  manufactured  in  fully automatic  batching  plant  and transported to site of work in transit mixer for all leads, having continuous agitated mixer, manufactured as per mix design of specified grade for reinforced cement concrete work, including pumping of</t>
    </r>
    <r>
      <rPr>
        <b/>
        <sz val="12"/>
        <rFont val="Century Gothic"/>
        <family val="2"/>
      </rPr>
      <t xml:space="preserve"> R.M.C.</t>
    </r>
    <r>
      <rPr>
        <sz val="12"/>
        <rFont val="Century Gothic"/>
        <family val="2"/>
      </rPr>
      <t xml:space="preserve"> from transit mixer to site of laying and with necessary arrangements to keep the pipes, excluding the cost of centering, shuttering finishing and reinforcement, including cost of admixtures in recommended proportions  as  per  IS  :  9103  to  accelerate/  retard  setting  of concrete,improve workability without impairing strength and durability, dewatering wherever required as per direction of KSEB </t>
    </r>
    <r>
      <rPr>
        <b/>
        <sz val="12"/>
        <rFont val="Century Gothic"/>
        <family val="2"/>
      </rPr>
      <t>coming in various locations except river/lake</t>
    </r>
    <r>
      <rPr>
        <sz val="12"/>
        <rFont val="Century Gothic"/>
        <family val="2"/>
      </rPr>
      <t>, complete in all respects as per scope &amp; technical specifications.(Note :- Cement content considered in this item is @ 330 kg/cum. Excess/less cement used as per design mix is payable/recoverable separately)</t>
    </r>
  </si>
  <si>
    <t>Steel reinforcement for R.C.C. work including straightening, cutting, bending, placing in position and binding all complete at all levels with Thermo-Mechanically Treated bars complete in all respects as per scope &amp; technical specifications.</t>
  </si>
  <si>
    <t xml:space="preserve">Random rubble masonry with hard stone including levelling up with cement concrete 1:6:12 ( 1 cement : 6 coarse sand : 12 graded stone aggregate 20mm nominal size) with cement mortar 1:6  ( 1 cement : 6 coarse sand)   complete in all respects as per scope &amp; technical specifications </t>
  </si>
  <si>
    <t>In foundation and plinth</t>
  </si>
  <si>
    <t>Filling available excavated earth (excluding rock) in trenches, plinth, sides of foundations etc. in layers not exceeding 20cm in depth, consolidating each deposited layer by ramming and watering, lead up to 50 m and in all lifts complete in all respects as per scope &amp; technical specifications.</t>
  </si>
  <si>
    <t>Boring and installation bored cast-in-situ reinforced cement concrete piles of specified grade of specified diameter and length below the pile cap, to carry a safe working load not less than specified, excluding the cost of steel reinforcement and cost of concrete but including the cost of boring with bentonite solution and temporary casing of appropriate length for setting out and removal of same and the length of the pile to be embedded in the pile cap etc. by percussion drilling using Direct mud circulation (DMC) or Bailer and chisel technique by tripod and mechanical Winch Machine all complete, including removal of excavated earth with all its lifts and leads (length of pile for payment shall be measured up to bottom of pile cap). Note: Truck Mounted rotary/TMR/Tubewell boring machine shall not be used . For all diameters of pile including charges for structural design of piles and pile cap,all costs towards shifting , making ring bunds, access bunds, dewatering etc complete except for piles in river/lake as per the direction of KSEBL Engineer complete in all respects as per scope &amp; technical specifications.</t>
  </si>
  <si>
    <t>Hire charges for providing floating platform required for piling, concreting etc (Pontoon in steel work using 2 Nos. x 12.00 x 5.55x1.75 meter size one for providing machineries and the other for handling materials for form work etc, fabricating and hoisting in position with MS plate 6mm thick for bottom and sides, 10mm for top and stiffening both ways with 65mm x 65mm x 6mm Ms angle at 50cm c/c supporting over by ISMB - 150 200mm &amp; 3 Nos., 6m long MS pipe is used for supporting the pontoon. 1 meter dia circular barrels having length 6.40 meter and 5.00 meter each is used on either side and 3.75 meter long is used in front side) or of equivalent size and approved materials. Necessary charges are included for sot and hire charges of anchorages, pontoon, mobilization charges including painting with iron primer etc. complete for piling works in river/lake as per the directions of the departmental officers at site</t>
  </si>
  <si>
    <t xml:space="preserve">Fabricating, casing pipe of specified diameter with specified thick MS plate used for cast in situ pile including cost and conveyance of all materials, all related charges for fixing anchorages etc with all leads and lifts etc. complete  for piles in river/lake according to the specification and as directed by the departmental officers complete in all respects as per scope &amp; technical specifications. </t>
  </si>
  <si>
    <t>Conveying  pre fabricated, casing pipe of specified diameter with specified thick MS plate used for cast in situ pile and errecting at site in lines and levels and driven down into a required depth including cost and conveyance of all materials, all related charges for anchoring etc with all leads and lifts etc.complete for piles in river/lake as directed by the departmental officers, complete in all respects as per scope &amp; technical specifications.</t>
  </si>
  <si>
    <t>Boring and installation of cast-in-situ reinforced cement concrete piles of specified grade of specified diameter and length below the pile cap, to carry a safe working load not less than specified, excluding the cost of steel reinforcement and cost of concrete but including the cost of boring with bentonite solution and the length of the pile to be embedded in the pile cap etc. by percussion drilling using Direct mud circulation (DMC) or Bailer and chisel technique by tripod and mechanical Winch Machine all complete, including removal of excavated earth with all its lifts and leads and disposal of earth as per local regulations  for Piles coming in river/lake(away from water bodies) (length of pile for payment shall be measured up to bottom of pile cap). Note: Truck Mounted rotary/TMR/Tubewell boring machine shall not be used . For all diameters of pile including charges for structural design of piles and pile cap,all costs towards shifting , making ring bunds, access bunds, dewatering etc complete as per the direction of KSEBL Engineer complete in all respects as per scope &amp; technical specifications.</t>
  </si>
  <si>
    <t>Conveyance to site and Driving precast vertical specified grade R.C.C. Piles (Guard piles) excluding cost of cement concrete and Reinforcement complete as per Drawing and &amp; Technical Specification Size of pile - as specified in river/lake. For all diameters / size of pile including charges for structural design of piles, all costs towards shifting , driving, jointing wherever required, etc complete as per the direction of KSEBL Engineer complete in all respects as per scope &amp; technical specifications.</t>
  </si>
  <si>
    <r>
      <t>Providing and laying in position ready mixed specified grade concrete for reinforced cement concrete work, using cement content as per approved design  mix,  manufactured  in  fully  automatic  batching  plant  and transported to site of work in transit mixer for all leads, having continuous agitated mixer, manufactured as per mix design of specified grade for reinforced cement concrete work, including pumping of R.M.C. from transit mixer to site of laying and with necessary floating arrangements to keep the pipes floating , excluding the cost of centering, shuttering finishing and reinforcement, including cost of admixtures in recommended proportions  as  per  IS  :  9103  to  accelerate/  retard  setting  of concrete,improve workability without impairing strength and durability as per direction of KSEB</t>
    </r>
    <r>
      <rPr>
        <b/>
        <sz val="12"/>
        <rFont val="Century Gothic"/>
        <family val="2"/>
      </rPr>
      <t xml:space="preserve"> for Piles and pile cap coming in river/lake</t>
    </r>
    <r>
      <rPr>
        <sz val="12"/>
        <rFont val="Century Gothic"/>
        <family val="2"/>
      </rPr>
      <t>, complete in all respects as per scope &amp; technical specifications.(Note :- Cement content considered in this item is @ 400 kg/cum. Excess/less cement used as per design mix is payable/recoverable separately)</t>
    </r>
  </si>
  <si>
    <t>Add for using extra cement in the items of design mix over and above the specified cement content therein.(This rate will be used for making deductions in case of usage of lesser cement content as directed)</t>
  </si>
  <si>
    <t>Boring with hydraulic piling rigs with power units, and installing cast in situ single under reamed piles of specified diameter and length below pile cap in cement concrete, to carry a safe working load not less than specified, excluding the cost of steel reinforcement and concrete but including the cost of boring with bentonite solution and the length of the pile to be embedded in pile cap etc. (Length of pile for payment shall be measured upto to the bottom of pile cap)  For all diameters of pile including charges for structural design of piles,all costs towards shifting , making ring bunds, access bunds, dewatering etc complete as per the direction of KSEBL Engineer complete in all respects as per scope &amp; technical specifications.</t>
  </si>
  <si>
    <t>Vertical load testing of piles in accordance with IS 2911 (Part IV) including installation of loading platform by Kentledge/Anchor piles method and preparation of pile head or construction of test cap and dismantling of test cap after test etc. complete as per specification &amp; the direction of Engineer in-charge for Single pile of various tone capacities. Initial test (Test Load 2.5 times the Safe capacity) except for river/lake locations
Note: 1. Initial and Routine Load Test shall not be carried out by Dynamic method of testing. 
Note: 2. Testing agency shall submit the design of loading platform for KSEB approval 
complete in all respects as per scope &amp; technical specifications:</t>
  </si>
  <si>
    <t>Initial test Single pile upto 50 MT Safe capacity</t>
  </si>
  <si>
    <t xml:space="preserve">Initial test Single pile above 50 MT and upto 100 MT Safe capacity </t>
  </si>
  <si>
    <t xml:space="preserve">Single pile upto 50 MT Safe capacity, Routine test (Test Load 1.5 times the Safe capacity) </t>
  </si>
  <si>
    <t>Single pile above 50 MT and upto 100 tonne Safe capacity, Routine test (Test Load 1.5 times the Safe capacity)</t>
  </si>
  <si>
    <t>Integrity testing of Pile using Low Strain/ Sonic Integrity Test/ Sonic Echo Test method in accordance with IS 14893 including surface preparation of pile top by removing soil, mud, dust &amp; chipping lean concrete lumps etc. and use of computerised equipment and high skill trained personal for conducting the test &amp; submission of results, all complete at all locations as per direction of Engineer-in-charge.</t>
  </si>
  <si>
    <t>High-Strain Dynamic Testing of pile using method in accordance with ASTM D 4945 including surface preparation of pile top by removing soil, mud, dust &amp; chipping lean concrete lumps etc. and use of computerised equipment and high skill trained personal for conducting the test &amp; submission of results, except in river/lake all complete as per direction of Engineer-in-charge.</t>
  </si>
  <si>
    <t>High-Strain Dynamic Testing of pile using method in accordance with ASTM D 4945 including surface preparation of pile top by removing soil, mud, dust &amp; chipping lean concrete lumps etc. and use of computerised equipment and high skill trained personal for conducting the test &amp; submission of results, in river/lake all complete as per direction of Engineer-in-charge.</t>
  </si>
  <si>
    <t>Supplying , stacking, handling and spreading River sand for sand bedding and sand covering over the 110kV cable in cable trench</t>
  </si>
  <si>
    <t>Transportation of 1C x 630 q.mm XLPE 110kV Cable including loading and unloading from the storage location to work site without any damage to the cable including making it ready for laying/erection works</t>
  </si>
  <si>
    <t>Uncoiling and laying of 110kV XLPE Cable - 3 run for each circuit in separate trefoil formation in cable trenches and tying together with high quality cable ties at an interval of 1m as per the drawing along the excavated trenches and sand bed formed, looping of the cables through various types of pipes already laid including all charges for handling, uncoiling and paving of cables in trenches using standard cable installation equipments after providing all necessary precuations  to be followed as per IS specifications without damaging the existin pipe lines, cables, water lines etc. and rectifying the damges occured, if any to the existing insallations, providing aluminium sheet identification tags 150x50mm size and 1mm think embeded with the mark showing the 'Feeder Name , Phase at every 3m interval of each cable circuit, stacking the ballance cable bits safely etc. complete.</t>
  </si>
  <si>
    <t>Uncoiling and laying of 110kV XLPE Cable - 1 run in horizontal formation as per drawing along the already exavated trenches and tying together with high quality cable ties at an interval of 1m as per the drawing along the excavated trenches and sand bed formed, looping of the cables through various types of pipes already laid including all charges for handling, uncoiling and paving of cables in trenches using standard cable installation equipments after providing all necessary precuations  to be followed as per IS specifications without damaging the existin pipe lines, cables, water lines etc. and rectifying the damges occured, if any to the existing insallations, providing aluminium sheet identification tags 150x50mm size and 1mm think embeded with the mark showing the 'Feeder Name , Phase at every 3m interval of each cable circuit, stacking the ballance cable bits safely etc. complete.</t>
  </si>
  <si>
    <t>Laying 180mm dia HDPE pipe with coupling collars for 630 sq.mm 110KV UG cable as per drawing in the existing trench for the road crossing, tower bottom /yard structure etc. for protection of the open cables  as per the direction of the department</t>
  </si>
  <si>
    <t>Lifting of 1 Core 630 sq.mm XLPE 110kV  Cable, which was laid on the ground, to the tower top by using pulley, rope etc and giving necessary fixing arrangement and conneciton as per the direction of the department</t>
  </si>
  <si>
    <t>Clamping of 1 core 630 sq.mm cable with supporting structure / cable tray/ ladder using heay duty non-magnetic  materials Aluminium cast cable bracket / clamp set at an interval of 750mm, providing suitable holes in the plates, racket, structure, fixing the same the bracket / structure etc. complete</t>
  </si>
  <si>
    <t>Carrying out the outdoor end cable termination work in tower/yard struchure for 1 Core 630 sq.mm XLPE 110kV cable including earth bonding , all charges for the termination of cables as per standard specifications, assisting the termination works, cutting the cable, supplying all the tools and plants and other accessories and all other sundry expenditures etc. as per the directions of the departmental officers at site</t>
  </si>
  <si>
    <t>Casting, curing and stacking 40x50 cm RCC protection slabs having the thinkness 7.5cm at centre and 5cm sides (6mm bars, 70mm  c/c bothways marking CAUTION 110KV' in storage yard, transporting and placing the slab above sand cushion bed including all the charges for charged for materilas, labour for casting slabs, curing, stacking, loading and unloading from stock yard upto a distance of 1km  (average), placing, fixing stables as per drawing and direction of the deparment</t>
  </si>
  <si>
    <t>Filling available exavated earth (excluding rock) in trenches, plinth, sides of the foundation etc. in layers not excedding 20cm in depth, consolidating each deposited earth by ramming and watering, lea up to 50m and lieft upto 1.5m as per the direction of the depatment</t>
  </si>
  <si>
    <t>Laying synthetic warning tape of size 300mm wide and 1mm think with printing of danger' 110KV CABLE, KSEBL (FEEDER NAME) in black letters of size 200mmx5mm and laying in the cable trench during back filling as directed by the department</t>
  </si>
  <si>
    <t>Providing CC BLOCK 400x250x100mm route marker / joint marker as per standard specifications and drawing at locations as directed by the deparment inclduing all charges for fixing  using cement concrete 1:3:6  using 20mm brocken stone, finishing the surface and embedding the letters at top " 110KV CABLE / 110KV CABLE JOINT / FEEDER NAME" etc. as directed by department</t>
  </si>
  <si>
    <t>Erection of hot dipped GI angles cable support  and termination structure at yard, cable and Earth Strip ladder trays on 110KV tower as per the drawing</t>
  </si>
  <si>
    <t>Erathing with hot dipped GI pipe 4.5 m long, 40mm dia including accessories and providing  masonay enclosure with cover plate having locking arangement and watering pipes etc. with charcoal/coak required as per the direction of the department</t>
  </si>
  <si>
    <t>Laying hot dipped GI strip of 50x6 mm size through GI Cable ladders on outdoor open busbar supports in the 110kV tower including cleaning and neatly bending of strips, cutting and clamping , bolting and connecting to earth pit bus by welding or bolt and nuts, removing of earth in the tower footing and burying the earth strip to the required depth as per the direction of the department</t>
  </si>
  <si>
    <t>Fixing of 110kV polymer (Silcon Rubber) type Surge Arrestor on the 110KV tower cross arm after opening of crates at the place of storage leading to site carefully keeping and lines and levels as per the department</t>
  </si>
  <si>
    <t>Fabricating, supplying and fixing danger Board along the cable route as per the drawing cindluing all charges for supplying and fixing 600x500mm sign board using aluminium composite panel sheet mounted on MS angles 60x60x6mm at a hight of 2.75 metre (including the cost of fittings) embeded in cement concrete block 30x30x45cm of CC 1:2:6 using 20mm brocken stone and all form work, painting both sides of the board and angle iron with tow coats of synttic enamal paint over a primer coat and lettering 2.5 to 4cm etc. complete as per the directions of the department</t>
  </si>
  <si>
    <t>Cement solid / hollow block of size 300x200x150 mm work in cement mortal 1: 6 for foundation and basement including the cost of all materials, conveyance and labour charges etc complete as per specification</t>
  </si>
  <si>
    <t>Supplying , stacking, handling and spreading 20mm brocken stone for required thickness min 10cm alying to levels as per the drawing and specifications</t>
  </si>
  <si>
    <t>Erection of 110kV cable termination set on the already erected tower after opening of cates at the place of storage leading to the site carefully keeping lines and levels as per the direction for department</t>
  </si>
  <si>
    <t>Cub.metre</t>
  </si>
  <si>
    <t>Drum</t>
  </si>
  <si>
    <t>Mtr</t>
  </si>
  <si>
    <t>Nos</t>
  </si>
  <si>
    <t>Cub. Metre</t>
  </si>
  <si>
    <t>Metre</t>
  </si>
  <si>
    <t>Meter</t>
  </si>
  <si>
    <t>110KV UG cable - Materials Charge</t>
  </si>
  <si>
    <t xml:space="preserve">110 kV UG Cable 630 sqmm XLPE Aluminium Cable Aluminim Corrugated Shathed XLPE </t>
  </si>
  <si>
    <t xml:space="preserve">110 kV Cable end termination (Heat shrinkable type)  suitable for tower cross mounting </t>
  </si>
  <si>
    <t>Supply of Single Phase Link Box without SVL with earth bond cable suitable for 110KV XLPE Cable</t>
  </si>
  <si>
    <t>110kV Surge Arrestor Polymer (Silicon Rubber)  with all accessories suitable for mounting in Tower</t>
  </si>
  <si>
    <t>Heavy Duty Non Magnetic materials Aluminium cast cable bracket / clamp with protective sleeve inside with all fixing materials like fasterners etc. suitable for 110kV 630 sq.mm Cable</t>
  </si>
  <si>
    <t>Hot Dipped GI Angle Ladder trays with all fixing materials like tray joiniting angles, plates, B&amp;N, Washers etc for mouting 110KV Cable on tower including support structure for additional fabrication on tower</t>
  </si>
  <si>
    <t>Hot Dipped GI Angle Ladder trays with all fixing materials like tray joiniting angles, plates, B&amp;N, Washers etc for laying earth strips on tower</t>
  </si>
  <si>
    <t>Hot Dipped GI strip Size 50x6mm Size</t>
  </si>
  <si>
    <t>Synthetic warning Tape Size 300mm Wide &amp; 1mm Think with printing as per standard</t>
  </si>
  <si>
    <t>Supply of 180m Dia HDPE pipe with coupling Collars</t>
  </si>
  <si>
    <t xml:space="preserve">Optical Fibre Cable </t>
  </si>
  <si>
    <t>Splice Box for OFC</t>
  </si>
  <si>
    <t>Deleted</t>
  </si>
  <si>
    <t>Nil</t>
  </si>
  <si>
    <t>FINAL EVALUATED PRICE</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</si>
</sst>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 #,##0.00_ ;_ * \-#,##0.00_ ;_ * \-??_ ;_ @_ "/>
    <numFmt numFmtId="166" formatCode="_([$€-2]* #,##0.00_);_([$€-2]* \(#,##0.00\);_([$€-2]* \-??_)"/>
    <numFmt numFmtId="167" formatCode="0.0"/>
    <numFmt numFmtId="168" formatCode="0.0000"/>
    <numFmt numFmtId="169" formatCode="0.000"/>
  </numFmts>
  <fonts count="61">
    <font>
      <sz val="11"/>
      <color theme="1"/>
      <name val="Calibri"/>
      <family val="2"/>
    </font>
    <font>
      <sz val="11"/>
      <color indexed="8"/>
      <name val="Calibri"/>
      <family val="2"/>
    </font>
    <font>
      <b/>
      <sz val="11"/>
      <color indexed="8"/>
      <name val="Calibri"/>
      <family val="2"/>
    </font>
    <font>
      <b/>
      <sz val="12"/>
      <color indexed="8"/>
      <name val="Century Gothic"/>
      <family val="2"/>
    </font>
    <font>
      <sz val="11"/>
      <color indexed="8"/>
      <name val="Century Gothic"/>
      <family val="2"/>
    </font>
    <font>
      <b/>
      <sz val="11"/>
      <color indexed="8"/>
      <name val="Century Gothic"/>
      <family val="2"/>
    </font>
    <font>
      <b/>
      <sz val="14"/>
      <color indexed="8"/>
      <name val="Century Gothic"/>
      <family val="2"/>
    </font>
    <font>
      <sz val="10"/>
      <name val="Arial"/>
      <family val="2"/>
    </font>
    <font>
      <sz val="11"/>
      <name val="Century Gothic"/>
      <family val="2"/>
    </font>
    <font>
      <b/>
      <sz val="14"/>
      <color indexed="8"/>
      <name val="Calibri"/>
      <family val="2"/>
    </font>
    <font>
      <b/>
      <sz val="12"/>
      <color indexed="8"/>
      <name val="Calibri"/>
      <family val="2"/>
    </font>
    <font>
      <sz val="11"/>
      <name val="Calibri"/>
      <family val="2"/>
    </font>
    <font>
      <sz val="11"/>
      <name val="Arial"/>
      <family val="2"/>
    </font>
    <font>
      <sz val="10"/>
      <name val="FreeSans"/>
      <family val="2"/>
    </font>
    <font>
      <sz val="10"/>
      <name val="Century Schoolbook"/>
      <family val="1"/>
    </font>
    <font>
      <b/>
      <sz val="12"/>
      <name val="Century Gothic"/>
      <family val="2"/>
    </font>
    <font>
      <sz val="12"/>
      <name val="Century Gothic"/>
      <family val="2"/>
    </font>
    <font>
      <b/>
      <sz val="11"/>
      <name val="Century Gothic"/>
      <family val="2"/>
    </font>
    <font>
      <b/>
      <sz val="11"/>
      <name val="Calibri"/>
      <family val="2"/>
    </font>
    <font>
      <b/>
      <strike/>
      <sz val="11"/>
      <name val="Century Gothic"/>
      <family val="2"/>
    </font>
    <font>
      <strike/>
      <sz val="11"/>
      <name val="Century Gothic"/>
      <family val="2"/>
    </font>
    <font>
      <i/>
      <sz val="12"/>
      <name val="Century Gothic"/>
      <family val="2"/>
    </font>
    <font>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entury Gothic"/>
      <family val="2"/>
    </font>
    <font>
      <b/>
      <sz val="11"/>
      <color theme="1"/>
      <name val="Century Gothic"/>
      <family val="2"/>
    </font>
    <font>
      <b/>
      <sz val="12"/>
      <color theme="1"/>
      <name val="Calibri"/>
      <family val="2"/>
    </font>
    <font>
      <b/>
      <sz val="14"/>
      <color theme="1"/>
      <name val="Calibri"/>
      <family val="2"/>
    </font>
    <font>
      <sz val="14"/>
      <color theme="1"/>
      <name val="Calibri"/>
      <family val="2"/>
    </font>
    <font>
      <b/>
      <sz val="12"/>
      <color theme="1"/>
      <name val="Century Gothic"/>
      <family val="2"/>
    </font>
    <font>
      <b/>
      <sz val="14"/>
      <color theme="1"/>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top style="thin"/>
      <bottom style="thin"/>
    </border>
    <border>
      <left style="medium"/>
      <right style="medium"/>
      <top style="medium"/>
      <bottom/>
    </border>
    <border>
      <left style="medium"/>
      <right style="medium"/>
      <top style="thin"/>
      <bottom/>
    </border>
    <border>
      <left/>
      <right style="thin"/>
      <top style="thin"/>
      <bottom style="thin"/>
    </border>
    <border>
      <left style="medium"/>
      <right style="medium"/>
      <top/>
      <bottom style="thin"/>
    </border>
    <border>
      <left/>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bottom style="thin"/>
    </border>
    <border>
      <left/>
      <right style="medium"/>
      <top style="thin"/>
      <bottom style="thin"/>
    </border>
    <border>
      <left/>
      <right style="medium"/>
      <top style="medium"/>
      <bottom/>
    </border>
    <border>
      <left/>
      <right style="medium"/>
      <top style="thin"/>
      <bottom style="medium"/>
    </border>
    <border>
      <left/>
      <right style="medium"/>
      <top style="thin"/>
      <bottom/>
    </border>
    <border>
      <left style="medium"/>
      <right style="medium"/>
      <top/>
      <bottom style="medium"/>
    </border>
    <border>
      <left style="medium"/>
      <right/>
      <top style="medium"/>
      <bottom style="thin"/>
    </border>
    <border>
      <left/>
      <right style="thin"/>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style="medium"/>
      <right/>
      <top/>
      <bottom style="thin"/>
    </border>
    <border>
      <left style="thin"/>
      <right/>
      <top/>
      <bottom style="thin"/>
    </border>
    <border>
      <left/>
      <right/>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 fillId="0" borderId="0" applyFill="0" applyBorder="0" applyAlignment="0" applyProtection="0"/>
    <xf numFmtId="166" fontId="7" fillId="0" borderId="0" applyFill="0" applyBorder="0" applyAlignment="0" applyProtection="0"/>
    <xf numFmtId="0" fontId="1" fillId="0" borderId="0">
      <alignment/>
      <protection/>
    </xf>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13" fillId="0" borderId="0">
      <alignment/>
      <protection/>
    </xf>
    <xf numFmtId="0" fontId="0" fillId="0" borderId="0">
      <alignment/>
      <protection/>
    </xf>
    <xf numFmtId="0" fontId="0" fillId="0" borderId="0">
      <alignment/>
      <protection/>
    </xf>
    <xf numFmtId="0" fontId="7" fillId="0" borderId="0">
      <alignment/>
      <protection/>
    </xf>
    <xf numFmtId="0" fontId="14" fillId="0" borderId="0">
      <alignment/>
      <protection/>
    </xf>
    <xf numFmtId="0" fontId="0" fillId="0" borderId="0">
      <alignment/>
      <protection/>
    </xf>
    <xf numFmtId="0" fontId="0" fillId="0" borderId="0">
      <alignment/>
      <protection/>
    </xf>
    <xf numFmtId="0" fontId="7" fillId="0" borderId="0">
      <alignment/>
      <protection/>
    </xf>
    <xf numFmtId="0" fontId="14"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0" fontId="7" fillId="0" borderId="0">
      <alignmen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3">
    <xf numFmtId="0" fontId="0" fillId="0" borderId="0" xfId="0" applyFont="1" applyAlignment="1">
      <alignment/>
    </xf>
    <xf numFmtId="0" fontId="54" fillId="33" borderId="0" xfId="0" applyFont="1" applyFill="1" applyAlignment="1">
      <alignment vertical="center"/>
    </xf>
    <xf numFmtId="0" fontId="55" fillId="33" borderId="10" xfId="0" applyFont="1" applyFill="1" applyBorder="1" applyAlignment="1">
      <alignment horizontal="center" vertical="center" wrapText="1"/>
    </xf>
    <xf numFmtId="0" fontId="54" fillId="33" borderId="0" xfId="0" applyFont="1" applyFill="1" applyAlignment="1">
      <alignment vertical="center" wrapText="1"/>
    </xf>
    <xf numFmtId="0" fontId="54" fillId="33" borderId="0" xfId="0" applyFont="1" applyFill="1" applyAlignment="1">
      <alignment horizontal="center" vertical="center"/>
    </xf>
    <xf numFmtId="0" fontId="54" fillId="0" borderId="0" xfId="0" applyFont="1" applyFill="1" applyAlignment="1">
      <alignment vertical="center"/>
    </xf>
    <xf numFmtId="0" fontId="54" fillId="0" borderId="0" xfId="0" applyFont="1" applyAlignment="1">
      <alignment vertical="center"/>
    </xf>
    <xf numFmtId="0" fontId="52" fillId="0" borderId="10" xfId="0" applyFont="1" applyBorder="1" applyAlignment="1">
      <alignment horizontal="center" vertical="center" wrapText="1"/>
    </xf>
    <xf numFmtId="0" fontId="54" fillId="0" borderId="0" xfId="0" applyFont="1" applyAlignment="1">
      <alignment horizontal="center" vertical="center"/>
    </xf>
    <xf numFmtId="0" fontId="0" fillId="33" borderId="0" xfId="0" applyFill="1" applyAlignment="1">
      <alignment/>
    </xf>
    <xf numFmtId="0" fontId="0" fillId="33" borderId="0" xfId="0" applyFill="1" applyAlignment="1">
      <alignment horizont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xf>
    <xf numFmtId="0" fontId="0" fillId="33" borderId="13" xfId="0" applyFill="1" applyBorder="1" applyAlignment="1">
      <alignment vertical="center"/>
    </xf>
    <xf numFmtId="0" fontId="0" fillId="33" borderId="14" xfId="0" applyFill="1" applyBorder="1" applyAlignment="1">
      <alignment vertical="center"/>
    </xf>
    <xf numFmtId="43" fontId="0" fillId="33" borderId="15" xfId="42" applyNumberFormat="1" applyFont="1" applyFill="1" applyBorder="1" applyAlignment="1">
      <alignment vertical="center" wrapText="1"/>
    </xf>
    <xf numFmtId="43" fontId="0" fillId="33" borderId="15" xfId="42" applyNumberFormat="1" applyFont="1" applyFill="1" applyBorder="1" applyAlignment="1">
      <alignment vertical="center"/>
    </xf>
    <xf numFmtId="43" fontId="0" fillId="33" borderId="15" xfId="42" applyNumberFormat="1" applyFont="1" applyFill="1" applyBorder="1" applyAlignment="1">
      <alignment horizontal="center" vertical="center"/>
    </xf>
    <xf numFmtId="43" fontId="11" fillId="33" borderId="15" xfId="42" applyNumberFormat="1" applyFont="1" applyFill="1" applyBorder="1" applyAlignment="1">
      <alignment vertical="center"/>
    </xf>
    <xf numFmtId="43" fontId="12" fillId="34" borderId="15" xfId="42" applyNumberFormat="1" applyFont="1" applyFill="1" applyBorder="1" applyAlignment="1">
      <alignment/>
    </xf>
    <xf numFmtId="9" fontId="12" fillId="33" borderId="15" xfId="80" applyFont="1" applyFill="1" applyBorder="1" applyAlignment="1">
      <alignment horizontal="center" vertical="center"/>
    </xf>
    <xf numFmtId="43" fontId="0" fillId="33" borderId="16" xfId="42" applyNumberFormat="1" applyFont="1" applyFill="1" applyBorder="1" applyAlignment="1">
      <alignment vertical="center"/>
    </xf>
    <xf numFmtId="0" fontId="0" fillId="33" borderId="17" xfId="0" applyFill="1" applyBorder="1" applyAlignment="1">
      <alignment vertical="center"/>
    </xf>
    <xf numFmtId="43" fontId="0" fillId="33" borderId="18" xfId="42" applyNumberFormat="1" applyFont="1" applyFill="1" applyBorder="1" applyAlignment="1">
      <alignment vertical="center" wrapText="1"/>
    </xf>
    <xf numFmtId="43" fontId="0" fillId="33" borderId="18" xfId="42" applyNumberFormat="1" applyFont="1" applyFill="1" applyBorder="1" applyAlignment="1">
      <alignment horizontal="center" vertical="center"/>
    </xf>
    <xf numFmtId="43" fontId="11" fillId="33" borderId="18" xfId="42" applyNumberFormat="1" applyFont="1" applyFill="1" applyBorder="1" applyAlignment="1">
      <alignment vertical="center"/>
    </xf>
    <xf numFmtId="43" fontId="0" fillId="33" borderId="19" xfId="42" applyNumberFormat="1" applyFont="1" applyFill="1" applyBorder="1" applyAlignment="1">
      <alignment vertical="center"/>
    </xf>
    <xf numFmtId="0" fontId="52" fillId="33" borderId="20" xfId="0" applyFont="1" applyFill="1" applyBorder="1" applyAlignment="1">
      <alignment vertical="center"/>
    </xf>
    <xf numFmtId="0" fontId="52" fillId="33" borderId="21" xfId="0" applyFont="1" applyFill="1" applyBorder="1" applyAlignment="1">
      <alignment vertical="center"/>
    </xf>
    <xf numFmtId="43" fontId="0" fillId="33" borderId="10" xfId="42" applyFont="1" applyFill="1" applyBorder="1" applyAlignment="1">
      <alignment vertical="center"/>
    </xf>
    <xf numFmtId="0" fontId="52" fillId="33" borderId="22" xfId="0" applyFont="1" applyFill="1" applyBorder="1" applyAlignment="1">
      <alignment vertical="center"/>
    </xf>
    <xf numFmtId="0" fontId="0" fillId="0" borderId="0" xfId="0" applyAlignment="1">
      <alignment vertical="center"/>
    </xf>
    <xf numFmtId="0" fontId="52" fillId="0" borderId="10" xfId="0" applyFont="1" applyBorder="1" applyAlignment="1">
      <alignment vertical="center"/>
    </xf>
    <xf numFmtId="0" fontId="0" fillId="0" borderId="10" xfId="0" applyBorder="1" applyAlignment="1">
      <alignment vertical="center"/>
    </xf>
    <xf numFmtId="0" fontId="0" fillId="0" borderId="0" xfId="0" applyAlignment="1">
      <alignment wrapText="1"/>
    </xf>
    <xf numFmtId="0" fontId="0" fillId="0" borderId="23" xfId="0" applyBorder="1" applyAlignment="1">
      <alignment horizontal="center" vertical="center"/>
    </xf>
    <xf numFmtId="0" fontId="0" fillId="0" borderId="24" xfId="0" applyBorder="1" applyAlignment="1">
      <alignment wrapText="1"/>
    </xf>
    <xf numFmtId="164" fontId="0" fillId="0" borderId="24" xfId="42" applyNumberFormat="1" applyFont="1" applyBorder="1" applyAlignment="1">
      <alignment/>
    </xf>
    <xf numFmtId="164" fontId="0" fillId="0" borderId="25" xfId="42" applyNumberFormat="1" applyFont="1" applyBorder="1" applyAlignment="1">
      <alignment/>
    </xf>
    <xf numFmtId="164" fontId="0" fillId="0" borderId="26" xfId="42" applyNumberFormat="1" applyFont="1" applyBorder="1" applyAlignment="1">
      <alignment/>
    </xf>
    <xf numFmtId="0" fontId="0" fillId="0" borderId="14" xfId="0" applyBorder="1" applyAlignment="1">
      <alignment horizontal="center" vertical="center"/>
    </xf>
    <xf numFmtId="0" fontId="0" fillId="0" borderId="15" xfId="0" applyBorder="1" applyAlignment="1">
      <alignment wrapText="1"/>
    </xf>
    <xf numFmtId="164" fontId="0" fillId="0" borderId="15" xfId="42" applyNumberFormat="1" applyFont="1" applyBorder="1" applyAlignment="1">
      <alignment/>
    </xf>
    <xf numFmtId="164" fontId="0" fillId="0" borderId="27" xfId="42" applyNumberFormat="1" applyFont="1" applyBorder="1" applyAlignment="1">
      <alignment/>
    </xf>
    <xf numFmtId="164" fontId="0" fillId="0" borderId="16" xfId="42" applyNumberFormat="1" applyFont="1" applyBorder="1" applyAlignment="1">
      <alignment/>
    </xf>
    <xf numFmtId="0" fontId="0" fillId="0" borderId="14" xfId="0" applyBorder="1" applyAlignment="1">
      <alignment horizontal="center"/>
    </xf>
    <xf numFmtId="0" fontId="52" fillId="0" borderId="15" xfId="0" applyFont="1" applyBorder="1" applyAlignment="1">
      <alignment/>
    </xf>
    <xf numFmtId="164" fontId="52" fillId="0" borderId="15" xfId="42" applyNumberFormat="1" applyFont="1" applyBorder="1" applyAlignment="1">
      <alignment/>
    </xf>
    <xf numFmtId="0" fontId="0" fillId="0" borderId="15" xfId="0" applyBorder="1" applyAlignment="1">
      <alignment/>
    </xf>
    <xf numFmtId="38" fontId="0" fillId="0" borderId="15" xfId="42" applyNumberFormat="1" applyFont="1" applyBorder="1" applyAlignment="1">
      <alignment/>
    </xf>
    <xf numFmtId="38" fontId="0" fillId="0" borderId="27" xfId="42" applyNumberFormat="1" applyFont="1" applyBorder="1" applyAlignment="1">
      <alignment/>
    </xf>
    <xf numFmtId="0" fontId="0" fillId="0" borderId="28" xfId="0" applyBorder="1" applyAlignment="1">
      <alignment horizontal="center"/>
    </xf>
    <xf numFmtId="0" fontId="56" fillId="0" borderId="29" xfId="0" applyFont="1" applyBorder="1" applyAlignment="1">
      <alignment horizontal="left"/>
    </xf>
    <xf numFmtId="38" fontId="0" fillId="0" borderId="29" xfId="42" applyNumberFormat="1" applyFont="1" applyBorder="1" applyAlignment="1">
      <alignment/>
    </xf>
    <xf numFmtId="38" fontId="0" fillId="0" borderId="30" xfId="42" applyNumberFormat="1" applyFont="1" applyBorder="1" applyAlignment="1">
      <alignment/>
    </xf>
    <xf numFmtId="0" fontId="15" fillId="0" borderId="31" xfId="0" applyFont="1" applyFill="1" applyBorder="1" applyAlignment="1">
      <alignment horizontal="center" vertical="center"/>
    </xf>
    <xf numFmtId="0" fontId="16" fillId="0" borderId="31" xfId="0" applyFont="1" applyFill="1" applyBorder="1" applyAlignment="1">
      <alignment horizontal="center" vertical="center"/>
    </xf>
    <xf numFmtId="167" fontId="16" fillId="0" borderId="31" xfId="0" applyNumberFormat="1" applyFont="1" applyFill="1" applyBorder="1" applyAlignment="1">
      <alignment horizontal="center" vertical="center"/>
    </xf>
    <xf numFmtId="0" fontId="15" fillId="0" borderId="32" xfId="0" applyFont="1" applyFill="1" applyBorder="1" applyAlignment="1">
      <alignment horizontal="center" vertical="center"/>
    </xf>
    <xf numFmtId="0" fontId="16" fillId="0" borderId="31" xfId="0" applyFont="1" applyFill="1" applyBorder="1" applyAlignment="1">
      <alignment horizontal="left" vertical="center" wrapText="1"/>
    </xf>
    <xf numFmtId="0" fontId="16" fillId="0" borderId="31" xfId="0" applyFont="1" applyFill="1" applyBorder="1" applyAlignment="1">
      <alignment vertical="center" wrapText="1"/>
    </xf>
    <xf numFmtId="0" fontId="16" fillId="0" borderId="31" xfId="0" applyFont="1" applyFill="1" applyBorder="1" applyAlignment="1">
      <alignment horizontal="justify" vertical="center" wrapText="1"/>
    </xf>
    <xf numFmtId="0" fontId="16" fillId="0" borderId="31" xfId="0" applyFont="1" applyFill="1" applyBorder="1" applyAlignment="1">
      <alignment vertical="justify" wrapText="1"/>
    </xf>
    <xf numFmtId="0" fontId="17" fillId="0" borderId="31" xfId="0" applyFont="1" applyFill="1" applyBorder="1" applyAlignment="1">
      <alignment horizontal="center" vertical="center"/>
    </xf>
    <xf numFmtId="2" fontId="17" fillId="0" borderId="31" xfId="0" applyNumberFormat="1" applyFont="1" applyFill="1" applyBorder="1" applyAlignment="1">
      <alignment horizontal="center" vertical="center"/>
    </xf>
    <xf numFmtId="2" fontId="17" fillId="0" borderId="33" xfId="0" applyNumberFormat="1" applyFont="1" applyFill="1" applyBorder="1" applyAlignment="1">
      <alignment horizontal="center" vertical="center"/>
    </xf>
    <xf numFmtId="2" fontId="17" fillId="0" borderId="33" xfId="0" applyNumberFormat="1" applyFont="1" applyFill="1" applyBorder="1" applyAlignment="1">
      <alignment horizontal="center" vertical="center" wrapText="1"/>
    </xf>
    <xf numFmtId="0" fontId="17" fillId="0" borderId="33" xfId="0" applyFont="1" applyFill="1" applyBorder="1" applyAlignment="1">
      <alignment horizontal="center" vertical="center"/>
    </xf>
    <xf numFmtId="0" fontId="52" fillId="0" borderId="34" xfId="0" applyFont="1" applyBorder="1" applyAlignment="1">
      <alignment horizontal="center" vertical="center" wrapText="1"/>
    </xf>
    <xf numFmtId="49" fontId="17" fillId="0" borderId="31" xfId="65" applyNumberFormat="1" applyFont="1" applyFill="1" applyBorder="1" applyAlignment="1">
      <alignment horizontal="center" vertical="center" wrapText="1"/>
      <protection/>
    </xf>
    <xf numFmtId="0" fontId="17" fillId="0" borderId="31" xfId="65" applyFont="1" applyFill="1" applyBorder="1" applyAlignment="1">
      <alignment horizontal="left" vertical="center" wrapText="1"/>
      <protection/>
    </xf>
    <xf numFmtId="49" fontId="17" fillId="0" borderId="31" xfId="0" applyNumberFormat="1" applyFont="1" applyFill="1" applyBorder="1" applyAlignment="1">
      <alignment horizontal="center" vertical="center"/>
    </xf>
    <xf numFmtId="0" fontId="17" fillId="0" borderId="31" xfId="0" applyFont="1" applyFill="1" applyBorder="1" applyAlignment="1">
      <alignment horizontal="left" vertical="center" wrapText="1"/>
    </xf>
    <xf numFmtId="49" fontId="8" fillId="0" borderId="31" xfId="0" applyNumberFormat="1" applyFont="1" applyFill="1" applyBorder="1" applyAlignment="1">
      <alignment horizontal="center" vertical="center"/>
    </xf>
    <xf numFmtId="0" fontId="8" fillId="0" borderId="31" xfId="0" applyFont="1" applyFill="1" applyBorder="1" applyAlignment="1">
      <alignment horizontal="left" vertical="center" wrapText="1"/>
    </xf>
    <xf numFmtId="0" fontId="8" fillId="0" borderId="31" xfId="0" applyFont="1" applyFill="1" applyBorder="1" applyAlignment="1">
      <alignment vertical="top" wrapText="1"/>
    </xf>
    <xf numFmtId="0" fontId="8" fillId="0" borderId="31" xfId="0" applyFont="1" applyFill="1" applyBorder="1" applyAlignment="1">
      <alignment vertical="center" wrapText="1"/>
    </xf>
    <xf numFmtId="0" fontId="8" fillId="0" borderId="32" xfId="0" applyFont="1" applyFill="1" applyBorder="1" applyAlignment="1">
      <alignment horizontal="left" vertical="center" wrapText="1"/>
    </xf>
    <xf numFmtId="49" fontId="8" fillId="0" borderId="35" xfId="0" applyNumberFormat="1" applyFont="1" applyFill="1" applyBorder="1" applyAlignment="1">
      <alignment horizontal="center" vertical="center"/>
    </xf>
    <xf numFmtId="0" fontId="8" fillId="0" borderId="35" xfId="0" applyFont="1" applyFill="1" applyBorder="1" applyAlignment="1">
      <alignment horizontal="left" vertical="center" wrapText="1"/>
    </xf>
    <xf numFmtId="164" fontId="54" fillId="33" borderId="0" xfId="0" applyNumberFormat="1" applyFont="1" applyFill="1" applyAlignment="1">
      <alignment vertical="center"/>
    </xf>
    <xf numFmtId="2" fontId="54" fillId="33" borderId="0" xfId="0" applyNumberFormat="1" applyFont="1" applyFill="1" applyAlignment="1">
      <alignment vertical="center"/>
    </xf>
    <xf numFmtId="164" fontId="54" fillId="0" borderId="0" xfId="0" applyNumberFormat="1" applyFont="1" applyAlignment="1">
      <alignment vertical="center"/>
    </xf>
    <xf numFmtId="168" fontId="17" fillId="0" borderId="36" xfId="42" applyNumberFormat="1" applyFont="1" applyFill="1" applyBorder="1" applyAlignment="1">
      <alignment vertical="center"/>
    </xf>
    <xf numFmtId="169" fontId="17" fillId="0" borderId="36" xfId="42" applyNumberFormat="1" applyFont="1" applyFill="1" applyBorder="1" applyAlignment="1">
      <alignment vertical="center"/>
    </xf>
    <xf numFmtId="2" fontId="17" fillId="0" borderId="36" xfId="42" applyNumberFormat="1" applyFont="1" applyFill="1" applyBorder="1" applyAlignment="1">
      <alignment vertical="center"/>
    </xf>
    <xf numFmtId="2" fontId="17" fillId="0" borderId="16" xfId="42" applyNumberFormat="1" applyFont="1" applyFill="1" applyBorder="1" applyAlignment="1">
      <alignment vertical="center"/>
    </xf>
    <xf numFmtId="1" fontId="17" fillId="0" borderId="36" xfId="42" applyNumberFormat="1" applyFont="1" applyFill="1" applyBorder="1" applyAlignment="1">
      <alignment vertical="center"/>
    </xf>
    <xf numFmtId="0" fontId="21" fillId="0" borderId="31" xfId="0" applyFont="1" applyFill="1" applyBorder="1" applyAlignment="1">
      <alignment horizontal="justify" vertical="center" wrapText="1"/>
    </xf>
    <xf numFmtId="0" fontId="21" fillId="0" borderId="31" xfId="0" applyFont="1" applyFill="1" applyBorder="1" applyAlignment="1">
      <alignment vertical="center" wrapText="1"/>
    </xf>
    <xf numFmtId="0" fontId="57" fillId="0" borderId="10" xfId="0" applyFont="1" applyBorder="1" applyAlignment="1">
      <alignment horizontal="left"/>
    </xf>
    <xf numFmtId="38" fontId="58" fillId="0" borderId="10" xfId="0" applyNumberFormat="1" applyFont="1" applyBorder="1" applyAlignment="1">
      <alignment/>
    </xf>
    <xf numFmtId="0" fontId="15" fillId="0" borderId="37" xfId="0" applyFont="1" applyFill="1" applyBorder="1" applyAlignment="1">
      <alignment horizontal="center" vertical="center"/>
    </xf>
    <xf numFmtId="0" fontId="16" fillId="0" borderId="37" xfId="0" applyFont="1" applyFill="1" applyBorder="1" applyAlignment="1">
      <alignment horizontal="left" vertical="center" wrapText="1"/>
    </xf>
    <xf numFmtId="164" fontId="17" fillId="0" borderId="38" xfId="42" applyNumberFormat="1" applyFont="1" applyFill="1" applyBorder="1" applyAlignment="1">
      <alignment horizontal="center" vertical="center" wrapText="1"/>
    </xf>
    <xf numFmtId="0" fontId="17" fillId="0" borderId="37" xfId="0" applyFont="1" applyFill="1" applyBorder="1" applyAlignment="1">
      <alignment horizontal="center" vertical="center"/>
    </xf>
    <xf numFmtId="0" fontId="54" fillId="33" borderId="39" xfId="0" applyFont="1" applyFill="1" applyBorder="1" applyAlignment="1">
      <alignment horizontal="center" vertical="center"/>
    </xf>
    <xf numFmtId="0" fontId="54" fillId="33" borderId="40" xfId="0" applyFont="1" applyFill="1" applyBorder="1" applyAlignment="1">
      <alignment horizontal="center" vertical="center" wrapText="1"/>
    </xf>
    <xf numFmtId="0" fontId="54" fillId="33" borderId="40" xfId="0" applyFont="1" applyFill="1" applyBorder="1" applyAlignment="1">
      <alignment horizontal="center" vertical="center"/>
    </xf>
    <xf numFmtId="0" fontId="54" fillId="33" borderId="41" xfId="0" applyFont="1" applyFill="1" applyBorder="1" applyAlignment="1">
      <alignment horizontal="center" vertical="center"/>
    </xf>
    <xf numFmtId="0" fontId="55" fillId="0" borderId="22" xfId="0" applyFont="1" applyFill="1" applyBorder="1" applyAlignment="1">
      <alignment horizontal="center" vertical="center" wrapText="1"/>
    </xf>
    <xf numFmtId="43" fontId="55" fillId="0" borderId="22" xfId="0" applyNumberFormat="1" applyFont="1" applyFill="1" applyBorder="1" applyAlignment="1">
      <alignment vertical="center"/>
    </xf>
    <xf numFmtId="0" fontId="54" fillId="34" borderId="13" xfId="0" applyFont="1" applyFill="1" applyBorder="1" applyAlignment="1">
      <alignment vertical="center"/>
    </xf>
    <xf numFmtId="0" fontId="54" fillId="34" borderId="16" xfId="0" applyFont="1" applyFill="1" applyBorder="1" applyAlignment="1">
      <alignment vertical="center"/>
    </xf>
    <xf numFmtId="0" fontId="15" fillId="0" borderId="31" xfId="0" applyFont="1" applyFill="1" applyBorder="1" applyAlignment="1">
      <alignment horizontal="left" vertical="center"/>
    </xf>
    <xf numFmtId="0" fontId="55" fillId="33" borderId="22" xfId="0" applyFont="1" applyFill="1" applyBorder="1" applyAlignment="1">
      <alignment horizontal="center" vertical="center" wrapText="1"/>
    </xf>
    <xf numFmtId="43" fontId="55" fillId="33" borderId="22" xfId="0" applyNumberFormat="1" applyFont="1" applyFill="1" applyBorder="1" applyAlignment="1">
      <alignment horizontal="center" vertical="center"/>
    </xf>
    <xf numFmtId="0" fontId="54" fillId="0" borderId="22" xfId="0" applyFont="1" applyFill="1" applyBorder="1" applyAlignment="1">
      <alignment horizontal="center" vertical="center"/>
    </xf>
    <xf numFmtId="0" fontId="54" fillId="0" borderId="42" xfId="0" applyFont="1" applyFill="1" applyBorder="1" applyAlignment="1">
      <alignment vertical="center"/>
    </xf>
    <xf numFmtId="43" fontId="54" fillId="0" borderId="43" xfId="42" applyFont="1" applyFill="1" applyBorder="1" applyAlignment="1">
      <alignment vertical="center"/>
    </xf>
    <xf numFmtId="0" fontId="54" fillId="0" borderId="43" xfId="0" applyFont="1" applyFill="1" applyBorder="1" applyAlignment="1">
      <alignment vertical="center"/>
    </xf>
    <xf numFmtId="0" fontId="54" fillId="33" borderId="22" xfId="0" applyFont="1" applyFill="1" applyBorder="1" applyAlignment="1">
      <alignment horizontal="center" vertical="center"/>
    </xf>
    <xf numFmtId="0" fontId="54" fillId="33" borderId="42" xfId="0" applyFont="1" applyFill="1" applyBorder="1" applyAlignment="1">
      <alignment horizontal="center" vertical="center"/>
    </xf>
    <xf numFmtId="9" fontId="54" fillId="33" borderId="43" xfId="80" applyFont="1" applyFill="1" applyBorder="1" applyAlignment="1">
      <alignment horizontal="center" vertical="center"/>
    </xf>
    <xf numFmtId="0" fontId="54" fillId="33" borderId="42" xfId="0" applyFont="1" applyFill="1" applyBorder="1" applyAlignment="1">
      <alignment vertical="center"/>
    </xf>
    <xf numFmtId="43" fontId="54" fillId="33" borderId="43" xfId="42" applyFont="1" applyFill="1" applyBorder="1" applyAlignment="1">
      <alignment vertical="center"/>
    </xf>
    <xf numFmtId="0" fontId="54" fillId="33" borderId="43" xfId="0" applyFont="1" applyFill="1" applyBorder="1" applyAlignment="1">
      <alignment vertical="center"/>
    </xf>
    <xf numFmtId="0" fontId="54" fillId="33" borderId="22" xfId="0" applyFont="1" applyFill="1" applyBorder="1" applyAlignment="1">
      <alignment vertical="center"/>
    </xf>
    <xf numFmtId="0" fontId="18" fillId="0" borderId="14" xfId="0" applyFont="1" applyFill="1" applyBorder="1" applyAlignment="1">
      <alignment horizontal="center"/>
    </xf>
    <xf numFmtId="0" fontId="11" fillId="0" borderId="14" xfId="0" applyFont="1" applyFill="1" applyBorder="1" applyAlignment="1">
      <alignment horizontal="center"/>
    </xf>
    <xf numFmtId="0" fontId="55" fillId="0" borderId="28" xfId="0" applyFont="1" applyBorder="1" applyAlignment="1">
      <alignment horizontal="right"/>
    </xf>
    <xf numFmtId="0" fontId="52" fillId="0" borderId="22" xfId="0" applyFont="1" applyBorder="1" applyAlignment="1">
      <alignment horizontal="center" vertical="center" wrapText="1"/>
    </xf>
    <xf numFmtId="0" fontId="52" fillId="0" borderId="44" xfId="0" applyFont="1" applyBorder="1" applyAlignment="1">
      <alignment horizontal="center" vertical="center" wrapText="1"/>
    </xf>
    <xf numFmtId="0" fontId="54" fillId="0" borderId="43" xfId="0" applyFont="1" applyBorder="1" applyAlignment="1">
      <alignment vertical="center"/>
    </xf>
    <xf numFmtId="0" fontId="54" fillId="0" borderId="45" xfId="0" applyFont="1" applyBorder="1" applyAlignment="1">
      <alignment vertical="center"/>
    </xf>
    <xf numFmtId="43" fontId="54" fillId="0" borderId="43" xfId="42" applyFont="1" applyBorder="1" applyAlignment="1">
      <alignment vertical="center"/>
    </xf>
    <xf numFmtId="43" fontId="54" fillId="0" borderId="45" xfId="0" applyNumberFormat="1" applyFont="1" applyBorder="1" applyAlignment="1">
      <alignment vertical="center"/>
    </xf>
    <xf numFmtId="0" fontId="55" fillId="0" borderId="30" xfId="0" applyFont="1" applyBorder="1" applyAlignment="1">
      <alignment horizontal="right"/>
    </xf>
    <xf numFmtId="0" fontId="54" fillId="0" borderId="43" xfId="0" applyFont="1" applyBorder="1" applyAlignment="1">
      <alignment horizontal="center" vertical="center"/>
    </xf>
    <xf numFmtId="9" fontId="54" fillId="0" borderId="43" xfId="0" applyNumberFormat="1" applyFont="1" applyBorder="1" applyAlignment="1">
      <alignment horizontal="center" vertical="center"/>
    </xf>
    <xf numFmtId="0" fontId="55" fillId="0" borderId="45" xfId="0" applyFont="1" applyBorder="1" applyAlignment="1">
      <alignment horizontal="right"/>
    </xf>
    <xf numFmtId="0" fontId="52" fillId="0" borderId="22" xfId="0" applyFont="1" applyFill="1" applyBorder="1" applyAlignment="1">
      <alignment horizontal="center" vertical="center" wrapText="1"/>
    </xf>
    <xf numFmtId="0" fontId="52" fillId="0" borderId="44" xfId="0" applyFont="1" applyFill="1" applyBorder="1" applyAlignment="1">
      <alignment horizontal="center" vertical="center" wrapText="1"/>
    </xf>
    <xf numFmtId="0" fontId="55" fillId="0" borderId="45" xfId="0" applyFont="1" applyFill="1" applyBorder="1" applyAlignment="1">
      <alignment horizontal="right"/>
    </xf>
    <xf numFmtId="0" fontId="54" fillId="34" borderId="43" xfId="0" applyFont="1" applyFill="1" applyBorder="1" applyAlignment="1">
      <alignment vertical="center"/>
    </xf>
    <xf numFmtId="0" fontId="17" fillId="0" borderId="43" xfId="65" applyFont="1" applyFill="1" applyBorder="1" applyAlignment="1">
      <alignment horizontal="center" vertical="center"/>
      <protection/>
    </xf>
    <xf numFmtId="0" fontId="8" fillId="0" borderId="43" xfId="65" applyFont="1" applyFill="1" applyBorder="1" applyAlignment="1">
      <alignment horizontal="center" vertical="center"/>
      <protection/>
    </xf>
    <xf numFmtId="164" fontId="8" fillId="0" borderId="43" xfId="42" applyNumberFormat="1" applyFont="1" applyFill="1" applyBorder="1" applyAlignment="1">
      <alignment horizontal="center" vertical="center"/>
    </xf>
    <xf numFmtId="0" fontId="8" fillId="0" borderId="43" xfId="0" applyFont="1" applyFill="1" applyBorder="1" applyAlignment="1">
      <alignment horizontal="center" vertical="center"/>
    </xf>
    <xf numFmtId="0" fontId="8" fillId="0" borderId="43" xfId="0" applyFont="1" applyFill="1" applyBorder="1" applyAlignment="1">
      <alignment horizontal="center" vertical="center" wrapText="1"/>
    </xf>
    <xf numFmtId="49" fontId="17" fillId="0" borderId="43" xfId="0" applyNumberFormat="1" applyFont="1" applyFill="1" applyBorder="1" applyAlignment="1">
      <alignment horizontal="center" vertical="center"/>
    </xf>
    <xf numFmtId="0" fontId="20" fillId="0" borderId="43" xfId="0" applyFont="1" applyFill="1" applyBorder="1" applyAlignment="1">
      <alignment horizontal="center" vertical="center" wrapText="1"/>
    </xf>
    <xf numFmtId="164" fontId="8" fillId="0" borderId="46" xfId="42" applyNumberFormat="1" applyFont="1" applyFill="1" applyBorder="1" applyAlignment="1">
      <alignment horizontal="center" vertical="center"/>
    </xf>
    <xf numFmtId="0" fontId="11" fillId="0" borderId="43" xfId="0" applyFont="1" applyFill="1" applyBorder="1" applyAlignment="1">
      <alignment vertical="center"/>
    </xf>
    <xf numFmtId="0" fontId="11" fillId="0" borderId="43" xfId="0" applyFont="1" applyFill="1" applyBorder="1" applyAlignment="1">
      <alignment horizontal="center" vertical="center"/>
    </xf>
    <xf numFmtId="1" fontId="17" fillId="0" borderId="43" xfId="65" applyNumberFormat="1" applyFont="1" applyFill="1" applyBorder="1" applyAlignment="1">
      <alignment horizontal="center" vertical="center" wrapText="1"/>
      <protection/>
    </xf>
    <xf numFmtId="2" fontId="17" fillId="0" borderId="43" xfId="42" applyNumberFormat="1" applyFont="1" applyFill="1" applyBorder="1" applyAlignment="1">
      <alignment horizontal="center" vertical="center"/>
    </xf>
    <xf numFmtId="1" fontId="17" fillId="0" borderId="43" xfId="42" applyNumberFormat="1" applyFont="1" applyFill="1" applyBorder="1" applyAlignment="1">
      <alignment horizontal="center" vertical="center"/>
    </xf>
    <xf numFmtId="168" fontId="17" fillId="0" borderId="43" xfId="42" applyNumberFormat="1" applyFont="1" applyFill="1" applyBorder="1" applyAlignment="1">
      <alignment horizontal="center" vertical="center"/>
    </xf>
    <xf numFmtId="169" fontId="17" fillId="0" borderId="43" xfId="42" applyNumberFormat="1" applyFont="1" applyFill="1" applyBorder="1" applyAlignment="1">
      <alignment horizontal="center" vertical="center"/>
    </xf>
    <xf numFmtId="167" fontId="17" fillId="0" borderId="43" xfId="42" applyNumberFormat="1" applyFont="1" applyFill="1" applyBorder="1" applyAlignment="1">
      <alignment horizontal="center" vertical="center"/>
    </xf>
    <xf numFmtId="168" fontId="19" fillId="0" borderId="43" xfId="42" applyNumberFormat="1" applyFont="1" applyFill="1" applyBorder="1" applyAlignment="1">
      <alignment horizontal="center" vertical="center"/>
    </xf>
    <xf numFmtId="1" fontId="17" fillId="0" borderId="46" xfId="42" applyNumberFormat="1" applyFont="1" applyFill="1" applyBorder="1" applyAlignment="1">
      <alignment horizontal="center" vertical="center"/>
    </xf>
    <xf numFmtId="0" fontId="8" fillId="0" borderId="16" xfId="0" applyFont="1" applyFill="1" applyBorder="1" applyAlignment="1">
      <alignment horizontal="left" vertical="center" wrapText="1"/>
    </xf>
    <xf numFmtId="0" fontId="59" fillId="33" borderId="10" xfId="0" applyFont="1" applyFill="1" applyBorder="1" applyAlignment="1">
      <alignment horizontal="right"/>
    </xf>
    <xf numFmtId="0" fontId="59" fillId="33" borderId="47" xfId="0" applyFont="1" applyFill="1" applyBorder="1" applyAlignment="1">
      <alignment horizontal="right"/>
    </xf>
    <xf numFmtId="0" fontId="55" fillId="33" borderId="48" xfId="0" applyFont="1" applyFill="1" applyBorder="1" applyAlignment="1">
      <alignment horizontal="center"/>
    </xf>
    <xf numFmtId="0" fontId="55" fillId="33" borderId="49" xfId="0" applyFont="1" applyFill="1" applyBorder="1" applyAlignment="1">
      <alignment horizontal="center"/>
    </xf>
    <xf numFmtId="0" fontId="54" fillId="33" borderId="25" xfId="0" applyFont="1" applyFill="1" applyBorder="1" applyAlignment="1">
      <alignment horizontal="center" vertical="center"/>
    </xf>
    <xf numFmtId="0" fontId="54" fillId="33" borderId="50" xfId="0" applyFont="1" applyFill="1" applyBorder="1" applyAlignment="1">
      <alignment horizontal="center" vertical="center"/>
    </xf>
    <xf numFmtId="0" fontId="54" fillId="33" borderId="51" xfId="0" applyFont="1" applyFill="1" applyBorder="1" applyAlignment="1">
      <alignment horizontal="center" vertical="center"/>
    </xf>
    <xf numFmtId="0" fontId="55" fillId="33" borderId="52" xfId="0" applyFont="1" applyFill="1" applyBorder="1" applyAlignment="1">
      <alignment horizontal="center"/>
    </xf>
    <xf numFmtId="0" fontId="55" fillId="33" borderId="53" xfId="0" applyFont="1" applyFill="1" applyBorder="1" applyAlignment="1">
      <alignment horizontal="center"/>
    </xf>
    <xf numFmtId="0" fontId="54" fillId="33" borderId="54" xfId="0" applyFont="1" applyFill="1" applyBorder="1" applyAlignment="1">
      <alignment horizontal="center" vertical="center"/>
    </xf>
    <xf numFmtId="0" fontId="54" fillId="33" borderId="55" xfId="0" applyFont="1" applyFill="1" applyBorder="1" applyAlignment="1">
      <alignment horizontal="center" vertical="center"/>
    </xf>
    <xf numFmtId="0" fontId="54" fillId="33" borderId="45" xfId="0" applyFont="1" applyFill="1" applyBorder="1" applyAlignment="1">
      <alignment horizontal="center" vertical="center"/>
    </xf>
    <xf numFmtId="0" fontId="55" fillId="33" borderId="20" xfId="0" applyFont="1" applyFill="1" applyBorder="1" applyAlignment="1">
      <alignment horizontal="center" vertical="justify" wrapText="1"/>
    </xf>
    <xf numFmtId="0" fontId="55" fillId="33" borderId="21" xfId="0" applyFont="1" applyFill="1" applyBorder="1" applyAlignment="1">
      <alignment horizontal="center" vertical="justify" wrapText="1"/>
    </xf>
    <xf numFmtId="0" fontId="55" fillId="33" borderId="22" xfId="0" applyFont="1" applyFill="1" applyBorder="1" applyAlignment="1">
      <alignment horizontal="center" vertical="justify" wrapText="1"/>
    </xf>
    <xf numFmtId="0" fontId="59" fillId="33" borderId="20" xfId="0" applyFont="1" applyFill="1" applyBorder="1" applyAlignment="1">
      <alignment horizontal="center" vertical="center" wrapText="1"/>
    </xf>
    <xf numFmtId="0" fontId="59" fillId="33" borderId="21" xfId="0" applyFont="1" applyFill="1" applyBorder="1" applyAlignment="1">
      <alignment horizontal="center" vertical="center"/>
    </xf>
    <xf numFmtId="0" fontId="59" fillId="33" borderId="22" xfId="0" applyFont="1" applyFill="1" applyBorder="1" applyAlignment="1">
      <alignment horizontal="center" vertical="center"/>
    </xf>
    <xf numFmtId="0" fontId="55" fillId="33" borderId="10" xfId="0" applyFont="1" applyFill="1" applyBorder="1" applyAlignment="1">
      <alignment vertical="center"/>
    </xf>
    <xf numFmtId="0" fontId="54" fillId="33" borderId="10" xfId="0" applyFont="1" applyFill="1" applyBorder="1" applyAlignment="1">
      <alignment vertical="center"/>
    </xf>
    <xf numFmtId="0" fontId="55" fillId="0" borderId="56" xfId="0" applyFont="1" applyBorder="1" applyAlignment="1">
      <alignment horizontal="left"/>
    </xf>
    <xf numFmtId="0" fontId="55" fillId="0" borderId="38" xfId="0" applyFont="1" applyBorder="1" applyAlignment="1">
      <alignment horizontal="left"/>
    </xf>
    <xf numFmtId="0" fontId="54" fillId="0" borderId="57" xfId="0" applyFont="1" applyBorder="1" applyAlignment="1">
      <alignment horizontal="center" vertical="center"/>
    </xf>
    <xf numFmtId="0" fontId="54" fillId="0" borderId="58" xfId="0" applyFont="1" applyBorder="1" applyAlignment="1">
      <alignment horizontal="center" vertical="center"/>
    </xf>
    <xf numFmtId="0" fontId="54" fillId="0" borderId="42" xfId="0" applyFont="1" applyBorder="1" applyAlignment="1">
      <alignment horizontal="center" vertical="center"/>
    </xf>
    <xf numFmtId="0" fontId="55" fillId="0" borderId="52" xfId="0" applyFont="1" applyBorder="1" applyAlignment="1">
      <alignment horizontal="left"/>
    </xf>
    <xf numFmtId="0" fontId="55" fillId="0" borderId="53" xfId="0" applyFont="1" applyBorder="1" applyAlignment="1">
      <alignment horizontal="left"/>
    </xf>
    <xf numFmtId="0" fontId="54" fillId="0" borderId="54" xfId="0" applyFont="1" applyBorder="1" applyAlignment="1">
      <alignment horizontal="center" vertical="center"/>
    </xf>
    <xf numFmtId="0" fontId="54" fillId="0" borderId="55" xfId="0" applyFont="1" applyBorder="1" applyAlignment="1">
      <alignment horizontal="center" vertical="center"/>
    </xf>
    <xf numFmtId="0" fontId="54" fillId="0" borderId="45" xfId="0" applyFont="1" applyBorder="1" applyAlignment="1">
      <alignment horizontal="center" vertical="center"/>
    </xf>
    <xf numFmtId="0" fontId="60" fillId="0" borderId="20" xfId="0" applyFont="1" applyBorder="1" applyAlignment="1">
      <alignment horizontal="center" vertical="center" wrapText="1"/>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55" fillId="33" borderId="10" xfId="0" applyFont="1" applyFill="1" applyBorder="1" applyAlignment="1">
      <alignment horizontal="left" vertical="center"/>
    </xf>
    <xf numFmtId="0" fontId="54" fillId="0" borderId="10" xfId="0" applyFont="1" applyBorder="1" applyAlignment="1">
      <alignment horizontal="left" vertical="center"/>
    </xf>
    <xf numFmtId="0" fontId="55" fillId="0" borderId="10" xfId="0" applyFont="1" applyBorder="1" applyAlignment="1">
      <alignment horizontal="left" vertical="center"/>
    </xf>
    <xf numFmtId="0" fontId="59" fillId="0" borderId="20"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22" xfId="0" applyFont="1" applyBorder="1" applyAlignment="1">
      <alignment horizontal="center" vertical="center" wrapText="1"/>
    </xf>
    <xf numFmtId="0" fontId="52" fillId="33" borderId="48" xfId="0" applyFont="1" applyFill="1" applyBorder="1" applyAlignment="1">
      <alignment horizontal="left" vertical="center"/>
    </xf>
    <xf numFmtId="0" fontId="52" fillId="33" borderId="49" xfId="0" applyFont="1" applyFill="1" applyBorder="1" applyAlignment="1">
      <alignment horizontal="left" vertical="center"/>
    </xf>
    <xf numFmtId="0" fontId="0" fillId="33" borderId="25" xfId="0" applyFill="1" applyBorder="1" applyAlignment="1">
      <alignment horizontal="left" vertical="center"/>
    </xf>
    <xf numFmtId="0" fontId="0" fillId="33" borderId="50" xfId="0" applyFill="1" applyBorder="1" applyAlignment="1">
      <alignment horizontal="left" vertical="center"/>
    </xf>
    <xf numFmtId="0" fontId="0" fillId="33" borderId="51" xfId="0" applyFill="1" applyBorder="1" applyAlignment="1">
      <alignment horizontal="left" vertical="center"/>
    </xf>
    <xf numFmtId="0" fontId="52" fillId="33" borderId="52" xfId="0" applyFont="1" applyFill="1" applyBorder="1" applyAlignment="1">
      <alignment horizontal="left"/>
    </xf>
    <xf numFmtId="0" fontId="52" fillId="33" borderId="53" xfId="0" applyFont="1" applyFill="1" applyBorder="1" applyAlignment="1">
      <alignment horizontal="left"/>
    </xf>
    <xf numFmtId="0" fontId="0" fillId="33" borderId="54" xfId="0" applyFill="1" applyBorder="1" applyAlignment="1">
      <alignment horizontal="left"/>
    </xf>
    <xf numFmtId="0" fontId="0" fillId="33" borderId="55" xfId="0" applyFill="1" applyBorder="1" applyAlignment="1">
      <alignment horizontal="left"/>
    </xf>
    <xf numFmtId="0" fontId="0" fillId="33" borderId="45" xfId="0" applyFill="1" applyBorder="1" applyAlignment="1">
      <alignment horizontal="left"/>
    </xf>
    <xf numFmtId="0" fontId="57" fillId="33" borderId="20" xfId="0" applyFont="1" applyFill="1" applyBorder="1" applyAlignment="1">
      <alignment horizontal="center" wrapText="1"/>
    </xf>
    <xf numFmtId="0" fontId="57" fillId="33" borderId="21" xfId="0" applyFont="1" applyFill="1" applyBorder="1" applyAlignment="1">
      <alignment horizontal="center" wrapText="1"/>
    </xf>
    <xf numFmtId="0" fontId="57" fillId="33" borderId="22" xfId="0" applyFont="1" applyFill="1" applyBorder="1" applyAlignment="1">
      <alignment horizontal="center" wrapText="1"/>
    </xf>
    <xf numFmtId="0" fontId="52" fillId="33" borderId="20" xfId="0" applyFont="1" applyFill="1" applyBorder="1" applyAlignment="1">
      <alignment horizontal="left" vertical="center"/>
    </xf>
    <xf numFmtId="0" fontId="52" fillId="33" borderId="22" xfId="0" applyFont="1" applyFill="1" applyBorder="1" applyAlignment="1">
      <alignment horizontal="left" vertical="center"/>
    </xf>
    <xf numFmtId="0" fontId="57" fillId="33" borderId="20" xfId="0" applyFont="1" applyFill="1" applyBorder="1" applyAlignment="1">
      <alignment horizontal="center"/>
    </xf>
    <xf numFmtId="0" fontId="57" fillId="33" borderId="21" xfId="0" applyFont="1" applyFill="1" applyBorder="1" applyAlignment="1">
      <alignment horizontal="center"/>
    </xf>
    <xf numFmtId="0" fontId="57" fillId="33" borderId="22" xfId="0" applyFont="1" applyFill="1" applyBorder="1" applyAlignment="1">
      <alignment horizontal="center"/>
    </xf>
    <xf numFmtId="0" fontId="56" fillId="33" borderId="20" xfId="0" applyFont="1" applyFill="1" applyBorder="1" applyAlignment="1">
      <alignment horizontal="center" wrapText="1"/>
    </xf>
    <xf numFmtId="0" fontId="56" fillId="33" borderId="21" xfId="0" applyFont="1" applyFill="1" applyBorder="1" applyAlignment="1">
      <alignment horizontal="center" wrapText="1"/>
    </xf>
    <xf numFmtId="0" fontId="56" fillId="33" borderId="22" xfId="0" applyFont="1" applyFill="1" applyBorder="1" applyAlignment="1">
      <alignment horizontal="center" wrapText="1"/>
    </xf>
    <xf numFmtId="0" fontId="57" fillId="0" borderId="20" xfId="0" applyFont="1" applyBorder="1" applyAlignment="1">
      <alignment horizontal="center" wrapText="1"/>
    </xf>
    <xf numFmtId="0" fontId="57" fillId="0" borderId="21" xfId="0" applyFont="1" applyBorder="1" applyAlignment="1">
      <alignment horizontal="center"/>
    </xf>
    <xf numFmtId="0" fontId="57" fillId="0" borderId="22" xfId="0" applyFont="1" applyBorder="1" applyAlignment="1">
      <alignment horizontal="center"/>
    </xf>
    <xf numFmtId="0" fontId="52" fillId="0" borderId="10" xfId="0" applyFont="1" applyBorder="1" applyAlignment="1">
      <alignment horizontal="left" vertical="center"/>
    </xf>
    <xf numFmtId="0" fontId="57" fillId="0" borderId="10" xfId="0" applyFont="1" applyBorder="1" applyAlignment="1">
      <alignment horizontal="left" vertical="center"/>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22" xfId="0" applyFont="1" applyBorder="1" applyAlignment="1">
      <alignment horizontal="center" vertical="center" wrapText="1"/>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6" xfId="45"/>
    <cellStyle name="Currency" xfId="46"/>
    <cellStyle name="Currency [0]" xfId="47"/>
    <cellStyle name="Currency 2" xfId="48"/>
    <cellStyle name="Euro" xfId="49"/>
    <cellStyle name="Excel Built-in Normal"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10" xfId="60"/>
    <cellStyle name="Normal 11" xfId="61"/>
    <cellStyle name="Normal 12" xfId="62"/>
    <cellStyle name="Normal 13" xfId="63"/>
    <cellStyle name="Normal 2" xfId="64"/>
    <cellStyle name="Normal 2 2" xfId="65"/>
    <cellStyle name="Normal 2_DPR_OFIJK-KDLR LINE" xfId="66"/>
    <cellStyle name="Normal 3" xfId="67"/>
    <cellStyle name="Normal 3 2" xfId="68"/>
    <cellStyle name="Normal 36" xfId="69"/>
    <cellStyle name="Normal 39" xfId="70"/>
    <cellStyle name="Normal 4" xfId="71"/>
    <cellStyle name="Normal 5" xfId="72"/>
    <cellStyle name="Normal 6" xfId="73"/>
    <cellStyle name="Normal 65" xfId="74"/>
    <cellStyle name="Normal 7" xfId="75"/>
    <cellStyle name="Normal 8" xfId="76"/>
    <cellStyle name="Normal 9" xfId="77"/>
    <cellStyle name="Note" xfId="78"/>
    <cellStyle name="Output" xfId="79"/>
    <cellStyle name="Percent" xfId="80"/>
    <cellStyle name="Percent 2" xfId="81"/>
    <cellStyle name="Percent 2 2" xfId="82"/>
    <cellStyle name="Percent 3" xfId="83"/>
    <cellStyle name="Percent 3 2" xfId="84"/>
    <cellStyle name="Percent 3 3" xfId="85"/>
    <cellStyle name="Percent 3_DPR_OFIJK-KDLR LINE" xfId="86"/>
    <cellStyle name="TableStyleLight1" xfId="87"/>
    <cellStyle name="Title" xfId="88"/>
    <cellStyle name="Total" xfId="89"/>
    <cellStyle name="Warning Text"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seb5\f\Users\sanjaynayak\AppData\Local\Microsoft\Windows\INetCache\Content.Outlook\05Z9N3MA\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seb5\f\Users\sanjaynayak\AppData\Local\Microsoft\Windows\INetCache\Content.Outlook\05Z9N3MA\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81"/>
  <sheetViews>
    <sheetView tabSelected="1" zoomScale="74" zoomScaleNormal="74" zoomScalePageLayoutView="0" workbookViewId="0" topLeftCell="A1">
      <pane xSplit="6" ySplit="6" topLeftCell="G25" activePane="bottomRight" state="frozen"/>
      <selection pane="topLeft" activeCell="D38" sqref="D38"/>
      <selection pane="topRight" activeCell="D38" sqref="D38"/>
      <selection pane="bottomLeft" activeCell="D38" sqref="D38"/>
      <selection pane="bottomRight" activeCell="O10" sqref="O10"/>
    </sheetView>
  </sheetViews>
  <sheetFormatPr defaultColWidth="9.140625" defaultRowHeight="15"/>
  <cols>
    <col min="1" max="1" width="12.57421875" style="4" customWidth="1"/>
    <col min="2" max="2" width="67.00390625" style="1" customWidth="1"/>
    <col min="3" max="3" width="19.140625" style="1" customWidth="1"/>
    <col min="4" max="4" width="15.57421875" style="4" customWidth="1"/>
    <col min="5" max="5" width="20.140625" style="1" customWidth="1"/>
    <col min="6" max="6" width="19.57421875" style="5" customWidth="1"/>
    <col min="7" max="7" width="19.57421875" style="4" customWidth="1"/>
    <col min="8" max="9" width="19.57421875" style="1" customWidth="1"/>
    <col min="10" max="10" width="24.28125" style="1" customWidth="1"/>
    <col min="11" max="11" width="9.140625" style="1" customWidth="1"/>
    <col min="12" max="12" width="9.140625" style="82" customWidth="1"/>
    <col min="13" max="16384" width="9.140625" style="1" customWidth="1"/>
  </cols>
  <sheetData>
    <row r="1" spans="1:10" ht="46.5" customHeight="1" thickBot="1">
      <c r="A1" s="170" t="s">
        <v>0</v>
      </c>
      <c r="B1" s="171"/>
      <c r="C1" s="171"/>
      <c r="D1" s="171"/>
      <c r="E1" s="171"/>
      <c r="F1" s="171"/>
      <c r="G1" s="171"/>
      <c r="H1" s="171"/>
      <c r="I1" s="171"/>
      <c r="J1" s="172"/>
    </row>
    <row r="2" spans="1:10" ht="17.25" thickBot="1">
      <c r="A2" s="173" t="s">
        <v>1</v>
      </c>
      <c r="B2" s="173"/>
      <c r="C2" s="174"/>
      <c r="D2" s="174"/>
      <c r="E2" s="174"/>
      <c r="F2" s="174"/>
      <c r="G2" s="174"/>
      <c r="H2" s="174"/>
      <c r="I2" s="174"/>
      <c r="J2" s="174"/>
    </row>
    <row r="3" spans="1:10" ht="17.25" thickBot="1">
      <c r="A3" s="173" t="s">
        <v>2</v>
      </c>
      <c r="B3" s="173"/>
      <c r="C3" s="174"/>
      <c r="D3" s="174"/>
      <c r="E3" s="174"/>
      <c r="F3" s="174"/>
      <c r="G3" s="174"/>
      <c r="H3" s="174"/>
      <c r="I3" s="174"/>
      <c r="J3" s="174"/>
    </row>
    <row r="4" spans="1:10" ht="80.25" customHeight="1" thickBot="1">
      <c r="A4" s="167" t="s">
        <v>3</v>
      </c>
      <c r="B4" s="168"/>
      <c r="C4" s="168"/>
      <c r="D4" s="168"/>
      <c r="E4" s="168"/>
      <c r="F4" s="168"/>
      <c r="G4" s="168"/>
      <c r="H4" s="168"/>
      <c r="I4" s="168"/>
      <c r="J4" s="169"/>
    </row>
    <row r="5" spans="1:11" ht="95.25" customHeight="1" thickBot="1">
      <c r="A5" s="2" t="s">
        <v>4</v>
      </c>
      <c r="B5" s="2" t="s">
        <v>5</v>
      </c>
      <c r="C5" s="2" t="s">
        <v>6</v>
      </c>
      <c r="D5" s="2" t="s">
        <v>7</v>
      </c>
      <c r="E5" s="2" t="s">
        <v>8</v>
      </c>
      <c r="F5" s="101" t="s">
        <v>9</v>
      </c>
      <c r="G5" s="106" t="s">
        <v>10</v>
      </c>
      <c r="H5" s="106" t="s">
        <v>11</v>
      </c>
      <c r="I5" s="106" t="s">
        <v>12</v>
      </c>
      <c r="J5" s="106" t="s">
        <v>13</v>
      </c>
      <c r="K5" s="3"/>
    </row>
    <row r="6" spans="1:10" ht="17.25" thickBot="1">
      <c r="A6" s="97">
        <v>1</v>
      </c>
      <c r="B6" s="98">
        <v>2</v>
      </c>
      <c r="C6" s="99">
        <v>3</v>
      </c>
      <c r="D6" s="99">
        <v>4</v>
      </c>
      <c r="E6" s="100">
        <v>5</v>
      </c>
      <c r="F6" s="108" t="s">
        <v>14</v>
      </c>
      <c r="G6" s="112">
        <v>7</v>
      </c>
      <c r="H6" s="112" t="s">
        <v>15</v>
      </c>
      <c r="I6" s="112" t="s">
        <v>16</v>
      </c>
      <c r="J6" s="112">
        <v>10</v>
      </c>
    </row>
    <row r="7" spans="1:10" ht="120.75">
      <c r="A7" s="93">
        <v>1</v>
      </c>
      <c r="B7" s="94" t="s">
        <v>367</v>
      </c>
      <c r="C7" s="95"/>
      <c r="D7" s="96"/>
      <c r="E7" s="103"/>
      <c r="F7" s="109"/>
      <c r="G7" s="113"/>
      <c r="H7" s="115"/>
      <c r="I7" s="115"/>
      <c r="J7" s="115"/>
    </row>
    <row r="8" spans="1:14" ht="34.5">
      <c r="A8" s="57">
        <v>1.1</v>
      </c>
      <c r="B8" s="61" t="s">
        <v>265</v>
      </c>
      <c r="C8" s="88">
        <v>306</v>
      </c>
      <c r="D8" s="64" t="s">
        <v>17</v>
      </c>
      <c r="E8" s="104"/>
      <c r="F8" s="110">
        <f>C8*E8</f>
        <v>0</v>
      </c>
      <c r="G8" s="114">
        <v>0.18</v>
      </c>
      <c r="H8" s="116">
        <f>F8*G8</f>
        <v>0</v>
      </c>
      <c r="I8" s="116">
        <f>F8+H8</f>
        <v>0</v>
      </c>
      <c r="J8" s="117"/>
      <c r="N8" s="81"/>
    </row>
    <row r="9" spans="1:14" ht="17.25">
      <c r="A9" s="57">
        <v>1.2000000000000002</v>
      </c>
      <c r="B9" s="61" t="s">
        <v>266</v>
      </c>
      <c r="C9" s="88">
        <v>23</v>
      </c>
      <c r="D9" s="64" t="s">
        <v>17</v>
      </c>
      <c r="E9" s="104"/>
      <c r="F9" s="110">
        <f>C9*E9</f>
        <v>0</v>
      </c>
      <c r="G9" s="114">
        <v>0.18</v>
      </c>
      <c r="H9" s="116">
        <f>F9*G9</f>
        <v>0</v>
      </c>
      <c r="I9" s="116">
        <f>F9+H9</f>
        <v>0</v>
      </c>
      <c r="J9" s="117"/>
      <c r="N9" s="81"/>
    </row>
    <row r="10" spans="1:14" ht="189.75">
      <c r="A10" s="56">
        <v>2</v>
      </c>
      <c r="B10" s="61" t="s">
        <v>267</v>
      </c>
      <c r="C10" s="88">
        <v>670</v>
      </c>
      <c r="D10" s="64" t="s">
        <v>17</v>
      </c>
      <c r="E10" s="104"/>
      <c r="F10" s="110">
        <f>C10*E10</f>
        <v>0</v>
      </c>
      <c r="G10" s="114">
        <v>0.18</v>
      </c>
      <c r="H10" s="116">
        <f>F10*G10</f>
        <v>0</v>
      </c>
      <c r="I10" s="116">
        <f>F10+H10</f>
        <v>0</v>
      </c>
      <c r="J10" s="117"/>
      <c r="N10" s="81"/>
    </row>
    <row r="11" spans="1:14" ht="103.5">
      <c r="A11" s="56">
        <v>3</v>
      </c>
      <c r="B11" s="61" t="s">
        <v>268</v>
      </c>
      <c r="C11" s="86">
        <v>4220</v>
      </c>
      <c r="D11" s="64" t="s">
        <v>18</v>
      </c>
      <c r="E11" s="104"/>
      <c r="F11" s="110">
        <f>C11*E11</f>
        <v>0</v>
      </c>
      <c r="G11" s="114">
        <v>0.18</v>
      </c>
      <c r="H11" s="116">
        <f>F11*G11</f>
        <v>0</v>
      </c>
      <c r="I11" s="116">
        <f>F11+H11</f>
        <v>0</v>
      </c>
      <c r="J11" s="117"/>
      <c r="N11" s="81"/>
    </row>
    <row r="12" spans="1:14" ht="103.5">
      <c r="A12" s="56">
        <v>4</v>
      </c>
      <c r="B12" s="61" t="s">
        <v>269</v>
      </c>
      <c r="C12" s="84"/>
      <c r="D12" s="64"/>
      <c r="E12" s="104"/>
      <c r="F12" s="111"/>
      <c r="G12" s="114"/>
      <c r="H12" s="117"/>
      <c r="I12" s="117"/>
      <c r="J12" s="117"/>
      <c r="N12" s="81"/>
    </row>
    <row r="13" spans="1:14" ht="34.5">
      <c r="A13" s="57">
        <v>4.1</v>
      </c>
      <c r="B13" s="61" t="s">
        <v>270</v>
      </c>
      <c r="C13" s="86">
        <v>7080</v>
      </c>
      <c r="D13" s="64" t="s">
        <v>19</v>
      </c>
      <c r="E13" s="104"/>
      <c r="F13" s="110">
        <f>C13*E13</f>
        <v>0</v>
      </c>
      <c r="G13" s="114">
        <v>0.18</v>
      </c>
      <c r="H13" s="116">
        <f>F13*G13</f>
        <v>0</v>
      </c>
      <c r="I13" s="116">
        <f>F13+H13</f>
        <v>0</v>
      </c>
      <c r="J13" s="117"/>
      <c r="N13" s="81"/>
    </row>
    <row r="14" spans="1:14" ht="17.25">
      <c r="A14" s="57">
        <v>4.199999999999999</v>
      </c>
      <c r="B14" s="61" t="s">
        <v>266</v>
      </c>
      <c r="C14" s="86">
        <v>100</v>
      </c>
      <c r="D14" s="64" t="s">
        <v>19</v>
      </c>
      <c r="E14" s="104"/>
      <c r="F14" s="110">
        <f>C14*E14</f>
        <v>0</v>
      </c>
      <c r="G14" s="114">
        <v>0.18</v>
      </c>
      <c r="H14" s="116">
        <f>F14*G14</f>
        <v>0</v>
      </c>
      <c r="I14" s="116">
        <f>F14+H14</f>
        <v>0</v>
      </c>
      <c r="J14" s="117"/>
      <c r="N14" s="81"/>
    </row>
    <row r="15" spans="1:14" ht="189.75">
      <c r="A15" s="56">
        <v>5</v>
      </c>
      <c r="B15" s="61" t="s">
        <v>368</v>
      </c>
      <c r="C15" s="84"/>
      <c r="D15" s="64"/>
      <c r="E15" s="104"/>
      <c r="F15" s="111"/>
      <c r="G15" s="114"/>
      <c r="H15" s="117"/>
      <c r="I15" s="117"/>
      <c r="J15" s="117"/>
      <c r="N15" s="81"/>
    </row>
    <row r="16" spans="1:14" ht="34.5">
      <c r="A16" s="57">
        <v>5.1</v>
      </c>
      <c r="B16" s="61" t="s">
        <v>369</v>
      </c>
      <c r="C16" s="86">
        <v>53.88</v>
      </c>
      <c r="D16" s="64" t="s">
        <v>20</v>
      </c>
      <c r="E16" s="104"/>
      <c r="F16" s="110">
        <f aca="true" t="shared" si="0" ref="F16:F25">C16*E16</f>
        <v>0</v>
      </c>
      <c r="G16" s="114">
        <v>0.18</v>
      </c>
      <c r="H16" s="116">
        <f aca="true" t="shared" si="1" ref="H16:H25">F16*G16</f>
        <v>0</v>
      </c>
      <c r="I16" s="116">
        <f aca="true" t="shared" si="2" ref="I16:I25">F16+H16</f>
        <v>0</v>
      </c>
      <c r="J16" s="117"/>
      <c r="N16" s="81"/>
    </row>
    <row r="17" spans="1:14" ht="34.5">
      <c r="A17" s="57">
        <v>5.199999999999999</v>
      </c>
      <c r="B17" s="61" t="s">
        <v>271</v>
      </c>
      <c r="C17" s="86">
        <v>2.62</v>
      </c>
      <c r="D17" s="64" t="s">
        <v>20</v>
      </c>
      <c r="E17" s="104"/>
      <c r="F17" s="110">
        <f t="shared" si="0"/>
        <v>0</v>
      </c>
      <c r="G17" s="114">
        <v>0.18</v>
      </c>
      <c r="H17" s="116">
        <f t="shared" si="1"/>
        <v>0</v>
      </c>
      <c r="I17" s="116">
        <f t="shared" si="2"/>
        <v>0</v>
      </c>
      <c r="J17" s="117"/>
      <c r="N17" s="81"/>
    </row>
    <row r="18" spans="1:14" ht="34.5">
      <c r="A18" s="57">
        <v>5.299999999999999</v>
      </c>
      <c r="B18" s="61" t="s">
        <v>272</v>
      </c>
      <c r="C18" s="86">
        <v>6.85</v>
      </c>
      <c r="D18" s="64" t="s">
        <v>20</v>
      </c>
      <c r="E18" s="104"/>
      <c r="F18" s="110">
        <f t="shared" si="0"/>
        <v>0</v>
      </c>
      <c r="G18" s="114">
        <v>0.18</v>
      </c>
      <c r="H18" s="116">
        <f t="shared" si="1"/>
        <v>0</v>
      </c>
      <c r="I18" s="116">
        <f t="shared" si="2"/>
        <v>0</v>
      </c>
      <c r="J18" s="117"/>
      <c r="N18" s="81"/>
    </row>
    <row r="19" spans="1:14" ht="17.25">
      <c r="A19" s="57">
        <v>5.399999999999999</v>
      </c>
      <c r="B19" s="61" t="s">
        <v>273</v>
      </c>
      <c r="C19" s="85">
        <v>3.838</v>
      </c>
      <c r="D19" s="64" t="s">
        <v>21</v>
      </c>
      <c r="E19" s="104"/>
      <c r="F19" s="110">
        <f t="shared" si="0"/>
        <v>0</v>
      </c>
      <c r="G19" s="114">
        <v>0.18</v>
      </c>
      <c r="H19" s="116">
        <f t="shared" si="1"/>
        <v>0</v>
      </c>
      <c r="I19" s="116">
        <f t="shared" si="2"/>
        <v>0</v>
      </c>
      <c r="J19" s="117"/>
      <c r="N19" s="81"/>
    </row>
    <row r="20" spans="1:14" ht="17.25">
      <c r="A20" s="57">
        <v>5.499999999999998</v>
      </c>
      <c r="B20" s="61" t="s">
        <v>274</v>
      </c>
      <c r="C20" s="85">
        <v>3.838</v>
      </c>
      <c r="D20" s="64" t="s">
        <v>20</v>
      </c>
      <c r="E20" s="104"/>
      <c r="F20" s="110">
        <f t="shared" si="0"/>
        <v>0</v>
      </c>
      <c r="G20" s="114">
        <v>0.18</v>
      </c>
      <c r="H20" s="116">
        <f t="shared" si="1"/>
        <v>0</v>
      </c>
      <c r="I20" s="116">
        <f t="shared" si="2"/>
        <v>0</v>
      </c>
      <c r="J20" s="117"/>
      <c r="N20" s="81"/>
    </row>
    <row r="21" spans="1:14" ht="34.5">
      <c r="A21" s="57">
        <v>5.599999999999998</v>
      </c>
      <c r="B21" s="61" t="s">
        <v>275</v>
      </c>
      <c r="C21" s="85">
        <v>0.105</v>
      </c>
      <c r="D21" s="65" t="s">
        <v>21</v>
      </c>
      <c r="E21" s="104"/>
      <c r="F21" s="110">
        <f t="shared" si="0"/>
        <v>0</v>
      </c>
      <c r="G21" s="114">
        <v>0.18</v>
      </c>
      <c r="H21" s="116">
        <f t="shared" si="1"/>
        <v>0</v>
      </c>
      <c r="I21" s="116">
        <f t="shared" si="2"/>
        <v>0</v>
      </c>
      <c r="J21" s="117"/>
      <c r="N21" s="81"/>
    </row>
    <row r="22" spans="1:14" ht="17.25">
      <c r="A22" s="57">
        <v>5.6999999999999975</v>
      </c>
      <c r="B22" s="61" t="s">
        <v>276</v>
      </c>
      <c r="C22" s="86">
        <v>1.5</v>
      </c>
      <c r="D22" s="65" t="s">
        <v>21</v>
      </c>
      <c r="E22" s="104"/>
      <c r="F22" s="110">
        <f t="shared" si="0"/>
        <v>0</v>
      </c>
      <c r="G22" s="114">
        <v>0.18</v>
      </c>
      <c r="H22" s="116">
        <f t="shared" si="1"/>
        <v>0</v>
      </c>
      <c r="I22" s="116">
        <f t="shared" si="2"/>
        <v>0</v>
      </c>
      <c r="J22" s="117"/>
      <c r="N22" s="81"/>
    </row>
    <row r="23" spans="1:14" ht="34.5">
      <c r="A23" s="57">
        <v>5.799999999999997</v>
      </c>
      <c r="B23" s="61" t="s">
        <v>277</v>
      </c>
      <c r="C23" s="86">
        <v>23</v>
      </c>
      <c r="D23" s="65" t="s">
        <v>21</v>
      </c>
      <c r="E23" s="104"/>
      <c r="F23" s="110">
        <f t="shared" si="0"/>
        <v>0</v>
      </c>
      <c r="G23" s="114">
        <v>0.18</v>
      </c>
      <c r="H23" s="116">
        <f t="shared" si="1"/>
        <v>0</v>
      </c>
      <c r="I23" s="116">
        <f t="shared" si="2"/>
        <v>0</v>
      </c>
      <c r="J23" s="117"/>
      <c r="N23" s="81"/>
    </row>
    <row r="24" spans="1:14" ht="34.5">
      <c r="A24" s="58">
        <v>5.899999999999997</v>
      </c>
      <c r="B24" s="61" t="s">
        <v>278</v>
      </c>
      <c r="C24" s="86">
        <v>3</v>
      </c>
      <c r="D24" s="65" t="s">
        <v>21</v>
      </c>
      <c r="E24" s="104"/>
      <c r="F24" s="110">
        <f t="shared" si="0"/>
        <v>0</v>
      </c>
      <c r="G24" s="114">
        <v>0.18</v>
      </c>
      <c r="H24" s="116">
        <f t="shared" si="1"/>
        <v>0</v>
      </c>
      <c r="I24" s="116">
        <f t="shared" si="2"/>
        <v>0</v>
      </c>
      <c r="J24" s="117"/>
      <c r="N24" s="81"/>
    </row>
    <row r="25" spans="1:14" ht="138">
      <c r="A25" s="56">
        <v>6</v>
      </c>
      <c r="B25" s="61" t="s">
        <v>279</v>
      </c>
      <c r="C25" s="86">
        <v>95.08</v>
      </c>
      <c r="D25" s="64" t="s">
        <v>21</v>
      </c>
      <c r="E25" s="104"/>
      <c r="F25" s="110">
        <f t="shared" si="0"/>
        <v>0</v>
      </c>
      <c r="G25" s="114">
        <v>0.18</v>
      </c>
      <c r="H25" s="116">
        <f t="shared" si="1"/>
        <v>0</v>
      </c>
      <c r="I25" s="116">
        <f t="shared" si="2"/>
        <v>0</v>
      </c>
      <c r="J25" s="117"/>
      <c r="N25" s="81"/>
    </row>
    <row r="26" spans="1:14" ht="120.75">
      <c r="A26" s="56">
        <v>7</v>
      </c>
      <c r="B26" s="61" t="s">
        <v>280</v>
      </c>
      <c r="C26" s="84"/>
      <c r="D26" s="64"/>
      <c r="E26" s="104"/>
      <c r="F26" s="110"/>
      <c r="G26" s="114"/>
      <c r="H26" s="116"/>
      <c r="I26" s="116"/>
      <c r="J26" s="117"/>
      <c r="N26" s="81"/>
    </row>
    <row r="27" spans="1:14" ht="17.25">
      <c r="A27" s="57">
        <v>7.1</v>
      </c>
      <c r="B27" s="61" t="s">
        <v>281</v>
      </c>
      <c r="C27" s="85">
        <v>7.9</v>
      </c>
      <c r="D27" s="64" t="s">
        <v>21</v>
      </c>
      <c r="E27" s="104"/>
      <c r="F27" s="110">
        <f>C27*E27</f>
        <v>0</v>
      </c>
      <c r="G27" s="114">
        <v>0.18</v>
      </c>
      <c r="H27" s="116">
        <f>F27*G27</f>
        <v>0</v>
      </c>
      <c r="I27" s="116">
        <f>F27+H27</f>
        <v>0</v>
      </c>
      <c r="J27" s="117"/>
      <c r="N27" s="81"/>
    </row>
    <row r="28" spans="1:14" ht="17.25">
      <c r="A28" s="57">
        <v>7.199999999999999</v>
      </c>
      <c r="B28" s="61" t="s">
        <v>282</v>
      </c>
      <c r="C28" s="85">
        <v>24.142</v>
      </c>
      <c r="D28" s="64" t="s">
        <v>21</v>
      </c>
      <c r="E28" s="104"/>
      <c r="F28" s="110">
        <f aca="true" t="shared" si="3" ref="F28:F36">C28*E28</f>
        <v>0</v>
      </c>
      <c r="G28" s="114">
        <v>0.18</v>
      </c>
      <c r="H28" s="116">
        <f aca="true" t="shared" si="4" ref="H28:H36">F28*G28</f>
        <v>0</v>
      </c>
      <c r="I28" s="116">
        <f aca="true" t="shared" si="5" ref="I28:I36">F28+H28</f>
        <v>0</v>
      </c>
      <c r="J28" s="117"/>
      <c r="N28" s="81"/>
    </row>
    <row r="29" spans="1:14" ht="17.25">
      <c r="A29" s="57">
        <v>7.299999999999999</v>
      </c>
      <c r="B29" s="61" t="s">
        <v>283</v>
      </c>
      <c r="C29" s="85">
        <v>22</v>
      </c>
      <c r="D29" s="64" t="s">
        <v>21</v>
      </c>
      <c r="E29" s="104"/>
      <c r="F29" s="110">
        <f t="shared" si="3"/>
        <v>0</v>
      </c>
      <c r="G29" s="114">
        <v>0.18</v>
      </c>
      <c r="H29" s="116">
        <f t="shared" si="4"/>
        <v>0</v>
      </c>
      <c r="I29" s="116">
        <f t="shared" si="5"/>
        <v>0</v>
      </c>
      <c r="J29" s="117"/>
      <c r="N29" s="81"/>
    </row>
    <row r="30" spans="1:14" ht="17.25">
      <c r="A30" s="57">
        <v>7.399999999999999</v>
      </c>
      <c r="B30" s="61" t="s">
        <v>284</v>
      </c>
      <c r="C30" s="85">
        <v>15.46</v>
      </c>
      <c r="D30" s="64" t="s">
        <v>21</v>
      </c>
      <c r="E30" s="104"/>
      <c r="F30" s="110">
        <f t="shared" si="3"/>
        <v>0</v>
      </c>
      <c r="G30" s="114">
        <v>0.18</v>
      </c>
      <c r="H30" s="116">
        <f t="shared" si="4"/>
        <v>0</v>
      </c>
      <c r="I30" s="116">
        <f t="shared" si="5"/>
        <v>0</v>
      </c>
      <c r="J30" s="117"/>
      <c r="N30" s="81"/>
    </row>
    <row r="31" spans="1:14" ht="17.25">
      <c r="A31" s="57">
        <v>7.499999999999998</v>
      </c>
      <c r="B31" s="61" t="s">
        <v>285</v>
      </c>
      <c r="C31" s="85">
        <v>2.4</v>
      </c>
      <c r="D31" s="64" t="s">
        <v>21</v>
      </c>
      <c r="E31" s="104"/>
      <c r="F31" s="110">
        <f t="shared" si="3"/>
        <v>0</v>
      </c>
      <c r="G31" s="114">
        <v>0.18</v>
      </c>
      <c r="H31" s="116">
        <f t="shared" si="4"/>
        <v>0</v>
      </c>
      <c r="I31" s="116">
        <f t="shared" si="5"/>
        <v>0</v>
      </c>
      <c r="J31" s="117"/>
      <c r="N31" s="81"/>
    </row>
    <row r="32" spans="1:14" ht="34.5">
      <c r="A32" s="57">
        <v>7.599999999999998</v>
      </c>
      <c r="B32" s="61" t="s">
        <v>286</v>
      </c>
      <c r="C32" s="85">
        <v>0.3</v>
      </c>
      <c r="D32" s="64" t="s">
        <v>21</v>
      </c>
      <c r="E32" s="104"/>
      <c r="F32" s="110">
        <f t="shared" si="3"/>
        <v>0</v>
      </c>
      <c r="G32" s="114">
        <v>0.18</v>
      </c>
      <c r="H32" s="116">
        <f t="shared" si="4"/>
        <v>0</v>
      </c>
      <c r="I32" s="116">
        <f t="shared" si="5"/>
        <v>0</v>
      </c>
      <c r="J32" s="117"/>
      <c r="N32" s="81"/>
    </row>
    <row r="33" spans="1:14" ht="51.75">
      <c r="A33" s="57">
        <v>7.6999999999999975</v>
      </c>
      <c r="B33" s="61" t="s">
        <v>287</v>
      </c>
      <c r="C33" s="85">
        <v>0.3</v>
      </c>
      <c r="D33" s="65" t="s">
        <v>21</v>
      </c>
      <c r="E33" s="104"/>
      <c r="F33" s="110">
        <f t="shared" si="3"/>
        <v>0</v>
      </c>
      <c r="G33" s="114">
        <v>0.18</v>
      </c>
      <c r="H33" s="116">
        <f t="shared" si="4"/>
        <v>0</v>
      </c>
      <c r="I33" s="116">
        <f t="shared" si="5"/>
        <v>0</v>
      </c>
      <c r="J33" s="117"/>
      <c r="N33" s="81"/>
    </row>
    <row r="34" spans="1:14" ht="120.75">
      <c r="A34" s="56">
        <v>8</v>
      </c>
      <c r="B34" s="61" t="s">
        <v>288</v>
      </c>
      <c r="C34" s="85">
        <v>73.4</v>
      </c>
      <c r="D34" s="64" t="s">
        <v>21</v>
      </c>
      <c r="E34" s="104"/>
      <c r="F34" s="110">
        <f t="shared" si="3"/>
        <v>0</v>
      </c>
      <c r="G34" s="114">
        <v>0.18</v>
      </c>
      <c r="H34" s="116">
        <f t="shared" si="4"/>
        <v>0</v>
      </c>
      <c r="I34" s="116">
        <f t="shared" si="5"/>
        <v>0</v>
      </c>
      <c r="J34" s="117"/>
      <c r="N34" s="81"/>
    </row>
    <row r="35" spans="1:14" ht="69">
      <c r="A35" s="56">
        <v>9</v>
      </c>
      <c r="B35" s="61" t="s">
        <v>289</v>
      </c>
      <c r="C35" s="86">
        <v>945</v>
      </c>
      <c r="D35" s="64" t="s">
        <v>19</v>
      </c>
      <c r="E35" s="104"/>
      <c r="F35" s="110">
        <f t="shared" si="3"/>
        <v>0</v>
      </c>
      <c r="G35" s="114">
        <v>0.18</v>
      </c>
      <c r="H35" s="116">
        <f t="shared" si="4"/>
        <v>0</v>
      </c>
      <c r="I35" s="116">
        <f t="shared" si="5"/>
        <v>0</v>
      </c>
      <c r="J35" s="117"/>
      <c r="N35" s="81"/>
    </row>
    <row r="36" spans="1:14" ht="69">
      <c r="A36" s="56">
        <v>10</v>
      </c>
      <c r="B36" s="61" t="s">
        <v>290</v>
      </c>
      <c r="C36" s="84"/>
      <c r="D36" s="64"/>
      <c r="E36" s="104"/>
      <c r="F36" s="110">
        <f t="shared" si="3"/>
        <v>0</v>
      </c>
      <c r="G36" s="114">
        <v>0.18</v>
      </c>
      <c r="H36" s="116">
        <f t="shared" si="4"/>
        <v>0</v>
      </c>
      <c r="I36" s="116">
        <f t="shared" si="5"/>
        <v>0</v>
      </c>
      <c r="J36" s="117"/>
      <c r="N36" s="81"/>
    </row>
    <row r="37" spans="1:14" ht="17.25">
      <c r="A37" s="57">
        <v>10.1</v>
      </c>
      <c r="B37" s="61" t="s">
        <v>291</v>
      </c>
      <c r="C37" s="86">
        <v>915.95</v>
      </c>
      <c r="D37" s="64" t="s">
        <v>22</v>
      </c>
      <c r="E37" s="104"/>
      <c r="F37" s="110">
        <f>C37*E37</f>
        <v>0</v>
      </c>
      <c r="G37" s="114">
        <v>0.18</v>
      </c>
      <c r="H37" s="116">
        <f>F37*G37</f>
        <v>0</v>
      </c>
      <c r="I37" s="116">
        <f>F37+H37</f>
        <v>0</v>
      </c>
      <c r="J37" s="117"/>
      <c r="N37" s="81"/>
    </row>
    <row r="38" spans="1:14" ht="17.25">
      <c r="A38" s="57">
        <v>10.2</v>
      </c>
      <c r="B38" s="61" t="s">
        <v>292</v>
      </c>
      <c r="C38" s="86">
        <v>1926.6</v>
      </c>
      <c r="D38" s="64" t="s">
        <v>22</v>
      </c>
      <c r="E38" s="104"/>
      <c r="F38" s="110">
        <f>C38*E38</f>
        <v>0</v>
      </c>
      <c r="G38" s="114">
        <v>0.18</v>
      </c>
      <c r="H38" s="116">
        <f>F38*G38</f>
        <v>0</v>
      </c>
      <c r="I38" s="116">
        <f>F38+H38</f>
        <v>0</v>
      </c>
      <c r="J38" s="117"/>
      <c r="N38" s="81"/>
    </row>
    <row r="39" spans="1:14" ht="103.5">
      <c r="A39" s="56">
        <v>11</v>
      </c>
      <c r="B39" s="61" t="s">
        <v>293</v>
      </c>
      <c r="C39" s="84"/>
      <c r="D39" s="64"/>
      <c r="E39" s="104"/>
      <c r="F39" s="110"/>
      <c r="G39" s="114"/>
      <c r="H39" s="116"/>
      <c r="I39" s="116"/>
      <c r="J39" s="117"/>
      <c r="N39" s="81"/>
    </row>
    <row r="40" spans="1:14" ht="17.25">
      <c r="A40" s="57">
        <v>11.1</v>
      </c>
      <c r="B40" s="61" t="s">
        <v>294</v>
      </c>
      <c r="C40" s="88">
        <v>1525</v>
      </c>
      <c r="D40" s="64" t="s">
        <v>23</v>
      </c>
      <c r="E40" s="104"/>
      <c r="F40" s="110">
        <f>C40*E40</f>
        <v>0</v>
      </c>
      <c r="G40" s="114">
        <v>0.18</v>
      </c>
      <c r="H40" s="116">
        <f>F40*G40</f>
        <v>0</v>
      </c>
      <c r="I40" s="116">
        <f>F40+H40</f>
        <v>0</v>
      </c>
      <c r="J40" s="117"/>
      <c r="N40" s="81"/>
    </row>
    <row r="41" spans="1:14" ht="17.25">
      <c r="A41" s="57">
        <v>11.2</v>
      </c>
      <c r="B41" s="61" t="s">
        <v>295</v>
      </c>
      <c r="C41" s="88">
        <v>2125</v>
      </c>
      <c r="D41" s="64" t="s">
        <v>23</v>
      </c>
      <c r="E41" s="104"/>
      <c r="F41" s="110">
        <f aca="true" t="shared" si="6" ref="F41:F55">C41*E41</f>
        <v>0</v>
      </c>
      <c r="G41" s="114">
        <v>0.18</v>
      </c>
      <c r="H41" s="116">
        <f aca="true" t="shared" si="7" ref="H41:H55">F41*G41</f>
        <v>0</v>
      </c>
      <c r="I41" s="116">
        <f aca="true" t="shared" si="8" ref="I41:I55">F41+H41</f>
        <v>0</v>
      </c>
      <c r="J41" s="117"/>
      <c r="N41" s="81"/>
    </row>
    <row r="42" spans="1:14" ht="17.25">
      <c r="A42" s="57">
        <v>11.299999999999999</v>
      </c>
      <c r="B42" s="61" t="s">
        <v>296</v>
      </c>
      <c r="C42" s="88">
        <v>1375</v>
      </c>
      <c r="D42" s="64" t="s">
        <v>23</v>
      </c>
      <c r="E42" s="104"/>
      <c r="F42" s="110">
        <f t="shared" si="6"/>
        <v>0</v>
      </c>
      <c r="G42" s="114">
        <v>0.18</v>
      </c>
      <c r="H42" s="116">
        <f t="shared" si="7"/>
        <v>0</v>
      </c>
      <c r="I42" s="116">
        <f t="shared" si="8"/>
        <v>0</v>
      </c>
      <c r="J42" s="117"/>
      <c r="N42" s="81"/>
    </row>
    <row r="43" spans="1:14" ht="17.25">
      <c r="A43" s="57">
        <v>11.399999999999999</v>
      </c>
      <c r="B43" s="61" t="s">
        <v>297</v>
      </c>
      <c r="C43" s="88">
        <v>745</v>
      </c>
      <c r="D43" s="64" t="s">
        <v>23</v>
      </c>
      <c r="E43" s="104"/>
      <c r="F43" s="110">
        <f t="shared" si="6"/>
        <v>0</v>
      </c>
      <c r="G43" s="114">
        <v>0.18</v>
      </c>
      <c r="H43" s="116">
        <f t="shared" si="7"/>
        <v>0</v>
      </c>
      <c r="I43" s="116">
        <f t="shared" si="8"/>
        <v>0</v>
      </c>
      <c r="J43" s="117"/>
      <c r="N43" s="81"/>
    </row>
    <row r="44" spans="1:14" ht="224.25">
      <c r="A44" s="56">
        <v>12</v>
      </c>
      <c r="B44" s="61" t="s">
        <v>298</v>
      </c>
      <c r="C44" s="87">
        <v>22.4</v>
      </c>
      <c r="D44" s="64" t="s">
        <v>21</v>
      </c>
      <c r="E44" s="104"/>
      <c r="F44" s="110">
        <f t="shared" si="6"/>
        <v>0</v>
      </c>
      <c r="G44" s="114">
        <v>0.18</v>
      </c>
      <c r="H44" s="116">
        <f t="shared" si="7"/>
        <v>0</v>
      </c>
      <c r="I44" s="116">
        <f t="shared" si="8"/>
        <v>0</v>
      </c>
      <c r="J44" s="117"/>
      <c r="N44" s="81"/>
    </row>
    <row r="45" spans="1:14" ht="51.75">
      <c r="A45" s="56">
        <v>13</v>
      </c>
      <c r="B45" s="61" t="s">
        <v>299</v>
      </c>
      <c r="C45" s="88">
        <v>275</v>
      </c>
      <c r="D45" s="64" t="s">
        <v>24</v>
      </c>
      <c r="E45" s="104"/>
      <c r="F45" s="110">
        <f t="shared" si="6"/>
        <v>0</v>
      </c>
      <c r="G45" s="114">
        <v>0.18</v>
      </c>
      <c r="H45" s="116">
        <f t="shared" si="7"/>
        <v>0</v>
      </c>
      <c r="I45" s="116">
        <f t="shared" si="8"/>
        <v>0</v>
      </c>
      <c r="J45" s="117"/>
      <c r="N45" s="81"/>
    </row>
    <row r="46" spans="1:14" ht="86.25">
      <c r="A46" s="56">
        <v>14</v>
      </c>
      <c r="B46" s="61" t="s">
        <v>300</v>
      </c>
      <c r="C46" s="88">
        <v>30</v>
      </c>
      <c r="D46" s="64" t="s">
        <v>23</v>
      </c>
      <c r="E46" s="104"/>
      <c r="F46" s="110">
        <f t="shared" si="6"/>
        <v>0</v>
      </c>
      <c r="G46" s="114">
        <v>0.18</v>
      </c>
      <c r="H46" s="116">
        <f t="shared" si="7"/>
        <v>0</v>
      </c>
      <c r="I46" s="116">
        <f t="shared" si="8"/>
        <v>0</v>
      </c>
      <c r="J46" s="117"/>
      <c r="N46" s="81"/>
    </row>
    <row r="47" spans="1:14" ht="103.5">
      <c r="A47" s="56">
        <v>15</v>
      </c>
      <c r="B47" s="61" t="s">
        <v>301</v>
      </c>
      <c r="C47" s="88">
        <v>23</v>
      </c>
      <c r="D47" s="64" t="s">
        <v>23</v>
      </c>
      <c r="E47" s="104"/>
      <c r="F47" s="110">
        <f t="shared" si="6"/>
        <v>0</v>
      </c>
      <c r="G47" s="114">
        <v>0.18</v>
      </c>
      <c r="H47" s="116">
        <f t="shared" si="7"/>
        <v>0</v>
      </c>
      <c r="I47" s="116">
        <f t="shared" si="8"/>
        <v>0</v>
      </c>
      <c r="J47" s="117"/>
      <c r="N47" s="81"/>
    </row>
    <row r="48" spans="1:14" ht="69">
      <c r="A48" s="56">
        <v>16</v>
      </c>
      <c r="B48" s="61" t="s">
        <v>302</v>
      </c>
      <c r="C48" s="86">
        <v>1300</v>
      </c>
      <c r="D48" s="64" t="s">
        <v>22</v>
      </c>
      <c r="E48" s="104"/>
      <c r="F48" s="110">
        <f t="shared" si="6"/>
        <v>0</v>
      </c>
      <c r="G48" s="114">
        <v>0.18</v>
      </c>
      <c r="H48" s="116">
        <f t="shared" si="7"/>
        <v>0</v>
      </c>
      <c r="I48" s="116">
        <f t="shared" si="8"/>
        <v>0</v>
      </c>
      <c r="J48" s="117"/>
      <c r="N48" s="81"/>
    </row>
    <row r="49" spans="1:14" ht="69">
      <c r="A49" s="56">
        <v>17</v>
      </c>
      <c r="B49" s="61" t="s">
        <v>370</v>
      </c>
      <c r="C49" s="84"/>
      <c r="D49" s="64"/>
      <c r="E49" s="104"/>
      <c r="F49" s="110">
        <f t="shared" si="6"/>
        <v>0</v>
      </c>
      <c r="G49" s="114">
        <v>0.18</v>
      </c>
      <c r="H49" s="116">
        <f t="shared" si="7"/>
        <v>0</v>
      </c>
      <c r="I49" s="116">
        <f t="shared" si="8"/>
        <v>0</v>
      </c>
      <c r="J49" s="117"/>
      <c r="N49" s="81"/>
    </row>
    <row r="50" spans="1:14" ht="17.25">
      <c r="A50" s="56">
        <v>17.1</v>
      </c>
      <c r="B50" s="61" t="s">
        <v>303</v>
      </c>
      <c r="C50" s="88">
        <v>1</v>
      </c>
      <c r="D50" s="64" t="s">
        <v>23</v>
      </c>
      <c r="E50" s="104"/>
      <c r="F50" s="110">
        <f t="shared" si="6"/>
        <v>0</v>
      </c>
      <c r="G50" s="114">
        <v>0.18</v>
      </c>
      <c r="H50" s="116">
        <f t="shared" si="7"/>
        <v>0</v>
      </c>
      <c r="I50" s="116">
        <f t="shared" si="8"/>
        <v>0</v>
      </c>
      <c r="J50" s="117"/>
      <c r="N50" s="81"/>
    </row>
    <row r="51" spans="1:14" ht="17.25">
      <c r="A51" s="56">
        <v>17.200000000000003</v>
      </c>
      <c r="B51" s="61" t="s">
        <v>304</v>
      </c>
      <c r="C51" s="88">
        <v>1</v>
      </c>
      <c r="D51" s="64" t="s">
        <v>23</v>
      </c>
      <c r="E51" s="104"/>
      <c r="F51" s="110">
        <f t="shared" si="6"/>
        <v>0</v>
      </c>
      <c r="G51" s="114">
        <v>0.18</v>
      </c>
      <c r="H51" s="116">
        <f t="shared" si="7"/>
        <v>0</v>
      </c>
      <c r="I51" s="116">
        <f t="shared" si="8"/>
        <v>0</v>
      </c>
      <c r="J51" s="117"/>
      <c r="N51" s="81"/>
    </row>
    <row r="52" spans="1:14" ht="17.25">
      <c r="A52" s="56">
        <v>17.300000000000004</v>
      </c>
      <c r="B52" s="61" t="s">
        <v>371</v>
      </c>
      <c r="C52" s="88">
        <v>1</v>
      </c>
      <c r="D52" s="64" t="s">
        <v>23</v>
      </c>
      <c r="E52" s="104"/>
      <c r="F52" s="110">
        <f t="shared" si="6"/>
        <v>0</v>
      </c>
      <c r="G52" s="114">
        <v>0.18</v>
      </c>
      <c r="H52" s="116">
        <f t="shared" si="7"/>
        <v>0</v>
      </c>
      <c r="I52" s="116">
        <f t="shared" si="8"/>
        <v>0</v>
      </c>
      <c r="J52" s="117"/>
      <c r="N52" s="81"/>
    </row>
    <row r="53" spans="1:14" ht="69">
      <c r="A53" s="56">
        <v>18</v>
      </c>
      <c r="B53" s="61" t="s">
        <v>372</v>
      </c>
      <c r="C53" s="86">
        <v>2.7</v>
      </c>
      <c r="D53" s="64" t="s">
        <v>20</v>
      </c>
      <c r="E53" s="104"/>
      <c r="F53" s="110">
        <f t="shared" si="6"/>
        <v>0</v>
      </c>
      <c r="G53" s="114">
        <v>0.18</v>
      </c>
      <c r="H53" s="116">
        <f t="shared" si="7"/>
        <v>0</v>
      </c>
      <c r="I53" s="116">
        <f t="shared" si="8"/>
        <v>0</v>
      </c>
      <c r="J53" s="117"/>
      <c r="N53" s="81"/>
    </row>
    <row r="54" spans="1:14" ht="120.75">
      <c r="A54" s="56">
        <v>19</v>
      </c>
      <c r="B54" s="62" t="s">
        <v>373</v>
      </c>
      <c r="C54" s="84"/>
      <c r="D54" s="64"/>
      <c r="E54" s="104"/>
      <c r="F54" s="110">
        <f t="shared" si="6"/>
        <v>0</v>
      </c>
      <c r="G54" s="114">
        <v>0.18</v>
      </c>
      <c r="H54" s="116">
        <f t="shared" si="7"/>
        <v>0</v>
      </c>
      <c r="I54" s="116">
        <f t="shared" si="8"/>
        <v>0</v>
      </c>
      <c r="J54" s="117"/>
      <c r="N54" s="81"/>
    </row>
    <row r="55" spans="1:14" ht="17.25">
      <c r="A55" s="57">
        <v>19.1</v>
      </c>
      <c r="B55" s="61" t="s">
        <v>305</v>
      </c>
      <c r="C55" s="86">
        <v>1180</v>
      </c>
      <c r="D55" s="65" t="s">
        <v>25</v>
      </c>
      <c r="E55" s="104"/>
      <c r="F55" s="110">
        <f t="shared" si="6"/>
        <v>0</v>
      </c>
      <c r="G55" s="114">
        <v>0.18</v>
      </c>
      <c r="H55" s="116">
        <f t="shared" si="7"/>
        <v>0</v>
      </c>
      <c r="I55" s="116">
        <f t="shared" si="8"/>
        <v>0</v>
      </c>
      <c r="J55" s="117"/>
      <c r="N55" s="81"/>
    </row>
    <row r="56" spans="1:14" ht="17.25">
      <c r="A56" s="57">
        <v>19.200000000000003</v>
      </c>
      <c r="B56" s="61" t="s">
        <v>306</v>
      </c>
      <c r="C56" s="86">
        <v>560</v>
      </c>
      <c r="D56" s="65" t="s">
        <v>25</v>
      </c>
      <c r="E56" s="104"/>
      <c r="F56" s="110">
        <f>C56*E56</f>
        <v>0</v>
      </c>
      <c r="G56" s="114">
        <v>0.18</v>
      </c>
      <c r="H56" s="116">
        <f>F56*G56</f>
        <v>0</v>
      </c>
      <c r="I56" s="116">
        <f>F56+H56</f>
        <v>0</v>
      </c>
      <c r="J56" s="117"/>
      <c r="N56" s="81"/>
    </row>
    <row r="57" spans="1:14" ht="17.25">
      <c r="A57" s="57">
        <v>19.300000000000004</v>
      </c>
      <c r="B57" s="61" t="s">
        <v>307</v>
      </c>
      <c r="C57" s="86">
        <v>370</v>
      </c>
      <c r="D57" s="65" t="s">
        <v>25</v>
      </c>
      <c r="E57" s="104"/>
      <c r="F57" s="110">
        <f>C57*E57</f>
        <v>0</v>
      </c>
      <c r="G57" s="114">
        <v>0.18</v>
      </c>
      <c r="H57" s="116">
        <f>F57*G57</f>
        <v>0</v>
      </c>
      <c r="I57" s="116">
        <f>F57+H57</f>
        <v>0</v>
      </c>
      <c r="J57" s="117"/>
      <c r="N57" s="81"/>
    </row>
    <row r="58" spans="1:14" ht="120.75">
      <c r="A58" s="56">
        <v>20</v>
      </c>
      <c r="B58" s="62" t="s">
        <v>374</v>
      </c>
      <c r="C58" s="84"/>
      <c r="D58" s="64"/>
      <c r="E58" s="104"/>
      <c r="F58" s="110">
        <f>C58*E58</f>
        <v>0</v>
      </c>
      <c r="G58" s="114">
        <v>0.18</v>
      </c>
      <c r="H58" s="116">
        <f>F58*G58</f>
        <v>0</v>
      </c>
      <c r="I58" s="116">
        <f>F58+H58</f>
        <v>0</v>
      </c>
      <c r="J58" s="117"/>
      <c r="N58" s="81"/>
    </row>
    <row r="59" spans="1:14" ht="17.25">
      <c r="A59" s="56">
        <v>20.1</v>
      </c>
      <c r="B59" s="62" t="s">
        <v>305</v>
      </c>
      <c r="C59" s="86">
        <v>50</v>
      </c>
      <c r="D59" s="65" t="s">
        <v>25</v>
      </c>
      <c r="E59" s="104"/>
      <c r="F59" s="110">
        <f>C59*E59</f>
        <v>0</v>
      </c>
      <c r="G59" s="114">
        <v>0.18</v>
      </c>
      <c r="H59" s="116">
        <f>F59*G59</f>
        <v>0</v>
      </c>
      <c r="I59" s="116">
        <f>F59+H59</f>
        <v>0</v>
      </c>
      <c r="J59" s="117"/>
      <c r="N59" s="81"/>
    </row>
    <row r="60" spans="1:14" ht="17.25">
      <c r="A60" s="56">
        <v>20.200000000000003</v>
      </c>
      <c r="B60" s="62" t="s">
        <v>306</v>
      </c>
      <c r="C60" s="86">
        <v>10</v>
      </c>
      <c r="D60" s="65" t="s">
        <v>25</v>
      </c>
      <c r="E60" s="104"/>
      <c r="F60" s="110">
        <f>C60*E60</f>
        <v>0</v>
      </c>
      <c r="G60" s="114">
        <v>0.18</v>
      </c>
      <c r="H60" s="116">
        <f>F60*G60</f>
        <v>0</v>
      </c>
      <c r="I60" s="116">
        <f>F60+H60</f>
        <v>0</v>
      </c>
      <c r="J60" s="117"/>
      <c r="N60" s="81"/>
    </row>
    <row r="61" spans="1:14" ht="17.25">
      <c r="A61" s="56">
        <v>20.300000000000004</v>
      </c>
      <c r="B61" s="62" t="s">
        <v>307</v>
      </c>
      <c r="C61" s="86">
        <v>5</v>
      </c>
      <c r="D61" s="65" t="s">
        <v>25</v>
      </c>
      <c r="E61" s="104"/>
      <c r="F61" s="110">
        <f>C61*E61</f>
        <v>0</v>
      </c>
      <c r="G61" s="114">
        <v>0.18</v>
      </c>
      <c r="H61" s="116">
        <f>F61*G61</f>
        <v>0</v>
      </c>
      <c r="I61" s="116">
        <f>F61+H61</f>
        <v>0</v>
      </c>
      <c r="J61" s="117"/>
      <c r="N61" s="81"/>
    </row>
    <row r="62" spans="1:14" ht="138">
      <c r="A62" s="56">
        <v>21</v>
      </c>
      <c r="B62" s="62" t="s">
        <v>375</v>
      </c>
      <c r="C62" s="84"/>
      <c r="D62" s="65"/>
      <c r="E62" s="104"/>
      <c r="F62" s="110">
        <f>C62*E62</f>
        <v>0</v>
      </c>
      <c r="G62" s="114">
        <v>0.18</v>
      </c>
      <c r="H62" s="116">
        <f>F62*G62</f>
        <v>0</v>
      </c>
      <c r="I62" s="116">
        <f>F62+H62</f>
        <v>0</v>
      </c>
      <c r="J62" s="117"/>
      <c r="N62" s="81"/>
    </row>
    <row r="63" spans="1:14" ht="17.25">
      <c r="A63" s="105">
        <v>21.1</v>
      </c>
      <c r="B63" s="62" t="s">
        <v>308</v>
      </c>
      <c r="C63" s="84"/>
      <c r="D63" s="65"/>
      <c r="E63" s="104"/>
      <c r="F63" s="110">
        <f>C63*E63</f>
        <v>0</v>
      </c>
      <c r="G63" s="114"/>
      <c r="H63" s="116"/>
      <c r="I63" s="116"/>
      <c r="J63" s="117"/>
      <c r="N63" s="81"/>
    </row>
    <row r="64" spans="1:14" ht="17.25">
      <c r="A64" s="56" t="s">
        <v>334</v>
      </c>
      <c r="B64" s="62" t="s">
        <v>315</v>
      </c>
      <c r="C64" s="86">
        <v>900</v>
      </c>
      <c r="D64" s="65" t="s">
        <v>26</v>
      </c>
      <c r="E64" s="104"/>
      <c r="F64" s="110">
        <f>C64*E64</f>
        <v>0</v>
      </c>
      <c r="G64" s="114">
        <v>0.18</v>
      </c>
      <c r="H64" s="116">
        <f>F64*G64</f>
        <v>0</v>
      </c>
      <c r="I64" s="116">
        <f>F64+H64</f>
        <v>0</v>
      </c>
      <c r="J64" s="117"/>
      <c r="N64" s="81"/>
    </row>
    <row r="65" spans="1:14" ht="17.25">
      <c r="A65" s="56" t="s">
        <v>335</v>
      </c>
      <c r="B65" s="62" t="s">
        <v>316</v>
      </c>
      <c r="C65" s="86">
        <v>300</v>
      </c>
      <c r="D65" s="65" t="s">
        <v>26</v>
      </c>
      <c r="E65" s="104"/>
      <c r="F65" s="110">
        <f>C65*E65</f>
        <v>0</v>
      </c>
      <c r="G65" s="114">
        <v>0.18</v>
      </c>
      <c r="H65" s="116">
        <f>F65*G65</f>
        <v>0</v>
      </c>
      <c r="I65" s="116">
        <f>F65+H65</f>
        <v>0</v>
      </c>
      <c r="J65" s="117"/>
      <c r="N65" s="81"/>
    </row>
    <row r="66" spans="1:14" ht="17.25">
      <c r="A66" s="56" t="s">
        <v>336</v>
      </c>
      <c r="B66" s="62" t="s">
        <v>317</v>
      </c>
      <c r="C66" s="86">
        <v>300</v>
      </c>
      <c r="D66" s="65" t="s">
        <v>26</v>
      </c>
      <c r="E66" s="104"/>
      <c r="F66" s="110">
        <f>C66*E66</f>
        <v>0</v>
      </c>
      <c r="G66" s="114">
        <v>0.18</v>
      </c>
      <c r="H66" s="116">
        <f>F66*G66</f>
        <v>0</v>
      </c>
      <c r="I66" s="116">
        <f>F66+H66</f>
        <v>0</v>
      </c>
      <c r="J66" s="117"/>
      <c r="N66" s="81"/>
    </row>
    <row r="67" spans="1:14" ht="17.25">
      <c r="A67" s="105">
        <v>21.200000000000003</v>
      </c>
      <c r="B67" s="62" t="s">
        <v>309</v>
      </c>
      <c r="C67" s="84"/>
      <c r="D67" s="65"/>
      <c r="E67" s="104"/>
      <c r="F67" s="110">
        <f>C67*E67</f>
        <v>0</v>
      </c>
      <c r="G67" s="114">
        <v>0.18</v>
      </c>
      <c r="H67" s="116">
        <f>F67*G67</f>
        <v>0</v>
      </c>
      <c r="I67" s="116">
        <f>F67+H67</f>
        <v>0</v>
      </c>
      <c r="J67" s="117"/>
      <c r="N67" s="81"/>
    </row>
    <row r="68" spans="1:14" ht="17.25">
      <c r="A68" s="56" t="s">
        <v>337</v>
      </c>
      <c r="B68" s="62" t="s">
        <v>315</v>
      </c>
      <c r="C68" s="86">
        <v>78.1</v>
      </c>
      <c r="D68" s="65" t="s">
        <v>26</v>
      </c>
      <c r="E68" s="104"/>
      <c r="F68" s="110">
        <f>C68*E68</f>
        <v>0</v>
      </c>
      <c r="G68" s="114">
        <v>0.18</v>
      </c>
      <c r="H68" s="116">
        <f>F68*G68</f>
        <v>0</v>
      </c>
      <c r="I68" s="116">
        <f>F68+H68</f>
        <v>0</v>
      </c>
      <c r="J68" s="117"/>
      <c r="N68" s="81"/>
    </row>
    <row r="69" spans="1:14" ht="17.25">
      <c r="A69" s="56" t="s">
        <v>338</v>
      </c>
      <c r="B69" s="62" t="s">
        <v>316</v>
      </c>
      <c r="C69" s="86">
        <v>234.3</v>
      </c>
      <c r="D69" s="65" t="s">
        <v>26</v>
      </c>
      <c r="E69" s="104"/>
      <c r="F69" s="110">
        <f>C69*E69</f>
        <v>0</v>
      </c>
      <c r="G69" s="114">
        <v>0.18</v>
      </c>
      <c r="H69" s="116">
        <f>F69*G69</f>
        <v>0</v>
      </c>
      <c r="I69" s="116">
        <f>F69+H69</f>
        <v>0</v>
      </c>
      <c r="J69" s="117"/>
      <c r="N69" s="81"/>
    </row>
    <row r="70" spans="1:14" ht="17.25">
      <c r="A70" s="56" t="s">
        <v>339</v>
      </c>
      <c r="B70" s="62" t="s">
        <v>317</v>
      </c>
      <c r="C70" s="86">
        <v>468.6</v>
      </c>
      <c r="D70" s="65" t="s">
        <v>26</v>
      </c>
      <c r="E70" s="104"/>
      <c r="F70" s="110">
        <f>C70*E70</f>
        <v>0</v>
      </c>
      <c r="G70" s="114">
        <v>0.18</v>
      </c>
      <c r="H70" s="116">
        <f>F70*G70</f>
        <v>0</v>
      </c>
      <c r="I70" s="116">
        <f>F70+H70</f>
        <v>0</v>
      </c>
      <c r="J70" s="117"/>
      <c r="N70" s="81"/>
    </row>
    <row r="71" spans="1:14" ht="17.25">
      <c r="A71" s="105">
        <v>21.300000000000004</v>
      </c>
      <c r="B71" s="62" t="s">
        <v>310</v>
      </c>
      <c r="C71" s="84"/>
      <c r="D71" s="65"/>
      <c r="E71" s="104"/>
      <c r="F71" s="110">
        <f>C71*E71</f>
        <v>0</v>
      </c>
      <c r="G71" s="114">
        <v>0.18</v>
      </c>
      <c r="H71" s="116">
        <f>F71*G71</f>
        <v>0</v>
      </c>
      <c r="I71" s="116">
        <f>F71+H71</f>
        <v>0</v>
      </c>
      <c r="J71" s="117"/>
      <c r="N71" s="81"/>
    </row>
    <row r="72" spans="1:14" ht="17.25">
      <c r="A72" s="56" t="s">
        <v>340</v>
      </c>
      <c r="B72" s="62" t="s">
        <v>315</v>
      </c>
      <c r="C72" s="86">
        <v>9</v>
      </c>
      <c r="D72" s="65" t="s">
        <v>26</v>
      </c>
      <c r="E72" s="104"/>
      <c r="F72" s="110">
        <f>C72*E72</f>
        <v>0</v>
      </c>
      <c r="G72" s="114">
        <v>0.18</v>
      </c>
      <c r="H72" s="116">
        <f>F72*G72</f>
        <v>0</v>
      </c>
      <c r="I72" s="116">
        <f>F72+H72</f>
        <v>0</v>
      </c>
      <c r="J72" s="117"/>
      <c r="N72" s="81"/>
    </row>
    <row r="73" spans="1:14" ht="17.25">
      <c r="A73" s="56" t="s">
        <v>341</v>
      </c>
      <c r="B73" s="62" t="s">
        <v>316</v>
      </c>
      <c r="C73" s="86">
        <v>26</v>
      </c>
      <c r="D73" s="65" t="s">
        <v>26</v>
      </c>
      <c r="E73" s="104"/>
      <c r="F73" s="110">
        <f>C73*E73</f>
        <v>0</v>
      </c>
      <c r="G73" s="114">
        <v>0.18</v>
      </c>
      <c r="H73" s="116">
        <f>F73*G73</f>
        <v>0</v>
      </c>
      <c r="I73" s="116">
        <f>F73+H73</f>
        <v>0</v>
      </c>
      <c r="J73" s="117"/>
      <c r="N73" s="81"/>
    </row>
    <row r="74" spans="1:14" ht="17.25">
      <c r="A74" s="56" t="s">
        <v>342</v>
      </c>
      <c r="B74" s="62" t="s">
        <v>317</v>
      </c>
      <c r="C74" s="86">
        <v>51</v>
      </c>
      <c r="D74" s="65" t="s">
        <v>26</v>
      </c>
      <c r="E74" s="104"/>
      <c r="F74" s="110">
        <f>C74*E74</f>
        <v>0</v>
      </c>
      <c r="G74" s="114">
        <v>0.18</v>
      </c>
      <c r="H74" s="116">
        <f>F74*G74</f>
        <v>0</v>
      </c>
      <c r="I74" s="116">
        <f>F74+H74</f>
        <v>0</v>
      </c>
      <c r="J74" s="117"/>
      <c r="N74" s="81"/>
    </row>
    <row r="75" spans="1:14" ht="17.25">
      <c r="A75" s="105">
        <v>21.400000000000006</v>
      </c>
      <c r="B75" s="62" t="s">
        <v>311</v>
      </c>
      <c r="C75" s="84"/>
      <c r="D75" s="65"/>
      <c r="E75" s="104"/>
      <c r="F75" s="110">
        <f>C75*E75</f>
        <v>0</v>
      </c>
      <c r="G75" s="114">
        <v>0.18</v>
      </c>
      <c r="H75" s="116">
        <f>F75*G75</f>
        <v>0</v>
      </c>
      <c r="I75" s="116">
        <f>F75+H75</f>
        <v>0</v>
      </c>
      <c r="J75" s="117"/>
      <c r="N75" s="81"/>
    </row>
    <row r="76" spans="1:14" ht="17.25">
      <c r="A76" s="56" t="s">
        <v>343</v>
      </c>
      <c r="B76" s="62" t="s">
        <v>315</v>
      </c>
      <c r="C76" s="86">
        <v>22</v>
      </c>
      <c r="D76" s="65" t="s">
        <v>26</v>
      </c>
      <c r="E76" s="104"/>
      <c r="F76" s="110">
        <f>C76*E76</f>
        <v>0</v>
      </c>
      <c r="G76" s="114">
        <v>0.18</v>
      </c>
      <c r="H76" s="116">
        <f>F76*G76</f>
        <v>0</v>
      </c>
      <c r="I76" s="116">
        <f>F76+H76</f>
        <v>0</v>
      </c>
      <c r="J76" s="117"/>
      <c r="N76" s="81"/>
    </row>
    <row r="77" spans="1:14" ht="17.25">
      <c r="A77" s="56" t="s">
        <v>344</v>
      </c>
      <c r="B77" s="62" t="s">
        <v>316</v>
      </c>
      <c r="C77" s="86">
        <v>66</v>
      </c>
      <c r="D77" s="65" t="s">
        <v>26</v>
      </c>
      <c r="E77" s="104"/>
      <c r="F77" s="110">
        <f>C77*E77</f>
        <v>0</v>
      </c>
      <c r="G77" s="114">
        <v>0.18</v>
      </c>
      <c r="H77" s="116">
        <f>F77*G77</f>
        <v>0</v>
      </c>
      <c r="I77" s="116">
        <f>F77+H77</f>
        <v>0</v>
      </c>
      <c r="J77" s="117"/>
      <c r="N77" s="81"/>
    </row>
    <row r="78" spans="1:14" ht="17.25">
      <c r="A78" s="56" t="s">
        <v>345</v>
      </c>
      <c r="B78" s="62" t="s">
        <v>317</v>
      </c>
      <c r="C78" s="86">
        <v>132</v>
      </c>
      <c r="D78" s="65" t="s">
        <v>26</v>
      </c>
      <c r="E78" s="104"/>
      <c r="F78" s="110">
        <f>C78*E78</f>
        <v>0</v>
      </c>
      <c r="G78" s="114">
        <v>0.18</v>
      </c>
      <c r="H78" s="116">
        <f>F78*G78</f>
        <v>0</v>
      </c>
      <c r="I78" s="116">
        <f>F78+H78</f>
        <v>0</v>
      </c>
      <c r="J78" s="117"/>
      <c r="N78" s="81"/>
    </row>
    <row r="79" spans="1:14" ht="138">
      <c r="A79" s="56">
        <v>22</v>
      </c>
      <c r="B79" s="62" t="s">
        <v>376</v>
      </c>
      <c r="C79" s="84"/>
      <c r="D79" s="65"/>
      <c r="E79" s="104"/>
      <c r="F79" s="110">
        <f>C79*E79</f>
        <v>0</v>
      </c>
      <c r="G79" s="114">
        <v>0.18</v>
      </c>
      <c r="H79" s="116">
        <f>F79*G79</f>
        <v>0</v>
      </c>
      <c r="I79" s="116">
        <f>F79+H79</f>
        <v>0</v>
      </c>
      <c r="J79" s="117"/>
      <c r="N79" s="81"/>
    </row>
    <row r="80" spans="1:14" ht="17.25">
      <c r="A80" s="56">
        <v>22.1</v>
      </c>
      <c r="B80" s="62" t="s">
        <v>308</v>
      </c>
      <c r="C80" s="84"/>
      <c r="D80" s="65"/>
      <c r="E80" s="104"/>
      <c r="F80" s="110">
        <f>C80*E80</f>
        <v>0</v>
      </c>
      <c r="G80" s="114">
        <v>0.18</v>
      </c>
      <c r="H80" s="116">
        <f>F80*G80</f>
        <v>0</v>
      </c>
      <c r="I80" s="116">
        <f>F80+H80</f>
        <v>0</v>
      </c>
      <c r="J80" s="117"/>
      <c r="N80" s="81"/>
    </row>
    <row r="81" spans="1:14" ht="17.25">
      <c r="A81" s="56" t="s">
        <v>346</v>
      </c>
      <c r="B81" s="62" t="s">
        <v>315</v>
      </c>
      <c r="C81" s="86">
        <v>39233</v>
      </c>
      <c r="D81" s="65" t="s">
        <v>26</v>
      </c>
      <c r="E81" s="104"/>
      <c r="F81" s="110">
        <f>C81*E81</f>
        <v>0</v>
      </c>
      <c r="G81" s="114">
        <v>0.18</v>
      </c>
      <c r="H81" s="116">
        <f>F81*G81</f>
        <v>0</v>
      </c>
      <c r="I81" s="116">
        <f>F81+H81</f>
        <v>0</v>
      </c>
      <c r="J81" s="117"/>
      <c r="N81" s="81"/>
    </row>
    <row r="82" spans="1:14" ht="17.25">
      <c r="A82" s="56" t="s">
        <v>347</v>
      </c>
      <c r="B82" s="62" t="s">
        <v>316</v>
      </c>
      <c r="C82" s="84">
        <v>9483.9091</v>
      </c>
      <c r="D82" s="65" t="s">
        <v>26</v>
      </c>
      <c r="E82" s="104"/>
      <c r="F82" s="110">
        <f>C82*E82</f>
        <v>0</v>
      </c>
      <c r="G82" s="114">
        <v>0.18</v>
      </c>
      <c r="H82" s="116">
        <f>F82*G82</f>
        <v>0</v>
      </c>
      <c r="I82" s="116">
        <f>F82+H82</f>
        <v>0</v>
      </c>
      <c r="J82" s="117"/>
      <c r="N82" s="81"/>
    </row>
    <row r="83" spans="1:14" ht="17.25">
      <c r="A83" s="56" t="s">
        <v>348</v>
      </c>
      <c r="B83" s="62" t="s">
        <v>317</v>
      </c>
      <c r="C83" s="86">
        <v>6613</v>
      </c>
      <c r="D83" s="65" t="s">
        <v>26</v>
      </c>
      <c r="E83" s="104"/>
      <c r="F83" s="110">
        <f>C83*E83</f>
        <v>0</v>
      </c>
      <c r="G83" s="114">
        <v>0.18</v>
      </c>
      <c r="H83" s="116">
        <f>F83*G83</f>
        <v>0</v>
      </c>
      <c r="I83" s="116">
        <f>F83+H83</f>
        <v>0</v>
      </c>
      <c r="J83" s="117"/>
      <c r="N83" s="81"/>
    </row>
    <row r="84" spans="1:14" ht="17.25">
      <c r="A84" s="56">
        <v>22.200000000000003</v>
      </c>
      <c r="B84" s="62" t="s">
        <v>312</v>
      </c>
      <c r="C84" s="84"/>
      <c r="D84" s="65"/>
      <c r="E84" s="104"/>
      <c r="F84" s="110">
        <f>C84*E84</f>
        <v>0</v>
      </c>
      <c r="G84" s="114">
        <v>0.18</v>
      </c>
      <c r="H84" s="116">
        <f>F84*G84</f>
        <v>0</v>
      </c>
      <c r="I84" s="116">
        <f>F84+H84</f>
        <v>0</v>
      </c>
      <c r="J84" s="117"/>
      <c r="N84" s="81"/>
    </row>
    <row r="85" spans="1:14" ht="17.25">
      <c r="A85" s="56" t="s">
        <v>349</v>
      </c>
      <c r="B85" s="62" t="s">
        <v>315</v>
      </c>
      <c r="C85" s="86">
        <v>4206</v>
      </c>
      <c r="D85" s="65" t="s">
        <v>26</v>
      </c>
      <c r="E85" s="104"/>
      <c r="F85" s="110">
        <f>C85*E85</f>
        <v>0</v>
      </c>
      <c r="G85" s="114">
        <v>0.18</v>
      </c>
      <c r="H85" s="116">
        <f>F85*G85</f>
        <v>0</v>
      </c>
      <c r="I85" s="116">
        <f>F85+H85</f>
        <v>0</v>
      </c>
      <c r="J85" s="117"/>
      <c r="N85" s="81"/>
    </row>
    <row r="86" spans="1:14" ht="17.25">
      <c r="A86" s="56" t="s">
        <v>350</v>
      </c>
      <c r="B86" s="62" t="s">
        <v>316</v>
      </c>
      <c r="C86" s="86">
        <v>5165</v>
      </c>
      <c r="D86" s="65" t="s">
        <v>26</v>
      </c>
      <c r="E86" s="104"/>
      <c r="F86" s="110">
        <f>C86*E86</f>
        <v>0</v>
      </c>
      <c r="G86" s="114">
        <v>0.18</v>
      </c>
      <c r="H86" s="116">
        <f>F86*G86</f>
        <v>0</v>
      </c>
      <c r="I86" s="116">
        <f>F86+H86</f>
        <v>0</v>
      </c>
      <c r="J86" s="117"/>
      <c r="N86" s="81"/>
    </row>
    <row r="87" spans="1:14" ht="17.25">
      <c r="A87" s="56" t="s">
        <v>351</v>
      </c>
      <c r="B87" s="62" t="s">
        <v>317</v>
      </c>
      <c r="C87" s="86">
        <v>9731</v>
      </c>
      <c r="D87" s="65" t="s">
        <v>26</v>
      </c>
      <c r="E87" s="104"/>
      <c r="F87" s="110">
        <f>C87*E87</f>
        <v>0</v>
      </c>
      <c r="G87" s="114">
        <v>0.18</v>
      </c>
      <c r="H87" s="116">
        <f>F87*G87</f>
        <v>0</v>
      </c>
      <c r="I87" s="116">
        <f>F87+H87</f>
        <v>0</v>
      </c>
      <c r="J87" s="117"/>
      <c r="N87" s="81"/>
    </row>
    <row r="88" spans="1:14" ht="17.25">
      <c r="A88" s="56">
        <v>22.300000000000004</v>
      </c>
      <c r="B88" s="62" t="s">
        <v>310</v>
      </c>
      <c r="C88" s="84"/>
      <c r="D88" s="65"/>
      <c r="E88" s="104"/>
      <c r="F88" s="111"/>
      <c r="G88" s="114"/>
      <c r="H88" s="117"/>
      <c r="I88" s="117"/>
      <c r="J88" s="117"/>
      <c r="N88" s="81"/>
    </row>
    <row r="89" spans="1:14" ht="17.25">
      <c r="A89" s="56" t="s">
        <v>352</v>
      </c>
      <c r="B89" s="62" t="s">
        <v>315</v>
      </c>
      <c r="C89" s="86">
        <v>42.5</v>
      </c>
      <c r="D89" s="65" t="s">
        <v>26</v>
      </c>
      <c r="E89" s="104"/>
      <c r="F89" s="110">
        <f>C89*E89</f>
        <v>0</v>
      </c>
      <c r="G89" s="114">
        <v>0.18</v>
      </c>
      <c r="H89" s="116">
        <f>F89*G89</f>
        <v>0</v>
      </c>
      <c r="I89" s="116">
        <f>F89+H89</f>
        <v>0</v>
      </c>
      <c r="J89" s="117"/>
      <c r="N89" s="81"/>
    </row>
    <row r="90" spans="1:14" ht="17.25">
      <c r="A90" s="56" t="s">
        <v>353</v>
      </c>
      <c r="B90" s="62" t="s">
        <v>316</v>
      </c>
      <c r="C90" s="86">
        <v>122</v>
      </c>
      <c r="D90" s="65" t="s">
        <v>26</v>
      </c>
      <c r="E90" s="104"/>
      <c r="F90" s="110">
        <f>C90*E90</f>
        <v>0</v>
      </c>
      <c r="G90" s="114">
        <v>0.18</v>
      </c>
      <c r="H90" s="116">
        <f>F90*G90</f>
        <v>0</v>
      </c>
      <c r="I90" s="116">
        <f>F90+H90</f>
        <v>0</v>
      </c>
      <c r="J90" s="117"/>
      <c r="N90" s="81"/>
    </row>
    <row r="91" spans="1:14" ht="17.25">
      <c r="A91" s="56" t="s">
        <v>354</v>
      </c>
      <c r="B91" s="62" t="s">
        <v>317</v>
      </c>
      <c r="C91" s="86">
        <v>245</v>
      </c>
      <c r="D91" s="65" t="s">
        <v>26</v>
      </c>
      <c r="E91" s="104"/>
      <c r="F91" s="110">
        <f>C91*E91</f>
        <v>0</v>
      </c>
      <c r="G91" s="114">
        <v>0.18</v>
      </c>
      <c r="H91" s="116">
        <f>F91*G91</f>
        <v>0</v>
      </c>
      <c r="I91" s="116">
        <f>F91+H91</f>
        <v>0</v>
      </c>
      <c r="J91" s="117"/>
      <c r="N91" s="81"/>
    </row>
    <row r="92" spans="1:14" ht="17.25">
      <c r="A92" s="56">
        <v>22.400000000000006</v>
      </c>
      <c r="B92" s="62" t="s">
        <v>313</v>
      </c>
      <c r="C92" s="84"/>
      <c r="D92" s="65"/>
      <c r="E92" s="104"/>
      <c r="F92" s="110">
        <f>C92*E92</f>
        <v>0</v>
      </c>
      <c r="G92" s="114">
        <v>0.18</v>
      </c>
      <c r="H92" s="116">
        <f>F92*G92</f>
        <v>0</v>
      </c>
      <c r="I92" s="116">
        <f>F92+H92</f>
        <v>0</v>
      </c>
      <c r="J92" s="117"/>
      <c r="N92" s="81"/>
    </row>
    <row r="93" spans="1:14" ht="17.25">
      <c r="A93" s="56" t="s">
        <v>355</v>
      </c>
      <c r="B93" s="62" t="s">
        <v>315</v>
      </c>
      <c r="C93" s="86">
        <v>2939</v>
      </c>
      <c r="D93" s="65" t="s">
        <v>26</v>
      </c>
      <c r="E93" s="104"/>
      <c r="F93" s="110">
        <f>C93*E93</f>
        <v>0</v>
      </c>
      <c r="G93" s="114">
        <v>0.18</v>
      </c>
      <c r="H93" s="116">
        <f>F93*G93</f>
        <v>0</v>
      </c>
      <c r="I93" s="116">
        <f>F93+H93</f>
        <v>0</v>
      </c>
      <c r="J93" s="117"/>
      <c r="N93" s="81"/>
    </row>
    <row r="94" spans="1:14" ht="17.25">
      <c r="A94" s="56" t="s">
        <v>356</v>
      </c>
      <c r="B94" s="62" t="s">
        <v>316</v>
      </c>
      <c r="C94" s="86">
        <v>1229</v>
      </c>
      <c r="D94" s="65" t="s">
        <v>26</v>
      </c>
      <c r="E94" s="104"/>
      <c r="F94" s="110">
        <f>C94*E94</f>
        <v>0</v>
      </c>
      <c r="G94" s="114">
        <v>0.18</v>
      </c>
      <c r="H94" s="116">
        <f>F94*G94</f>
        <v>0</v>
      </c>
      <c r="I94" s="116">
        <f>F94+H94</f>
        <v>0</v>
      </c>
      <c r="J94" s="117"/>
      <c r="N94" s="81"/>
    </row>
    <row r="95" spans="1:14" ht="17.25">
      <c r="A95" s="56" t="s">
        <v>357</v>
      </c>
      <c r="B95" s="62" t="s">
        <v>317</v>
      </c>
      <c r="C95" s="86">
        <v>2457</v>
      </c>
      <c r="D95" s="65" t="s">
        <v>26</v>
      </c>
      <c r="E95" s="104"/>
      <c r="F95" s="110">
        <f>C95*E95</f>
        <v>0</v>
      </c>
      <c r="G95" s="114">
        <v>0.18</v>
      </c>
      <c r="H95" s="116">
        <f>F95*G95</f>
        <v>0</v>
      </c>
      <c r="I95" s="116">
        <f>F95+H95</f>
        <v>0</v>
      </c>
      <c r="J95" s="117"/>
      <c r="N95" s="81"/>
    </row>
    <row r="96" spans="1:14" ht="155.25">
      <c r="A96" s="56">
        <v>23</v>
      </c>
      <c r="B96" s="62" t="s">
        <v>377</v>
      </c>
      <c r="C96" s="84"/>
      <c r="D96" s="65"/>
      <c r="E96" s="104"/>
      <c r="F96" s="110">
        <f>C96*E96</f>
        <v>0</v>
      </c>
      <c r="G96" s="114">
        <v>0.18</v>
      </c>
      <c r="H96" s="116">
        <f>F96*G96</f>
        <v>0</v>
      </c>
      <c r="I96" s="116">
        <f>F96+H96</f>
        <v>0</v>
      </c>
      <c r="J96" s="117"/>
      <c r="N96" s="81"/>
    </row>
    <row r="97" spans="1:14" ht="17.25">
      <c r="A97" s="56">
        <v>23.1</v>
      </c>
      <c r="B97" s="62" t="s">
        <v>321</v>
      </c>
      <c r="C97" s="84"/>
      <c r="D97" s="65"/>
      <c r="E97" s="104"/>
      <c r="F97" s="111">
        <f>C97*E97</f>
        <v>0</v>
      </c>
      <c r="G97" s="114"/>
      <c r="H97" s="117"/>
      <c r="I97" s="117"/>
      <c r="J97" s="117"/>
      <c r="N97" s="81"/>
    </row>
    <row r="98" spans="1:14" ht="17.25">
      <c r="A98" s="56" t="s">
        <v>358</v>
      </c>
      <c r="B98" s="62" t="s">
        <v>315</v>
      </c>
      <c r="C98" s="86">
        <v>3393</v>
      </c>
      <c r="D98" s="65" t="s">
        <v>26</v>
      </c>
      <c r="E98" s="104"/>
      <c r="F98" s="110">
        <f aca="true" t="shared" si="9" ref="F98:F105">C98*E98</f>
        <v>0</v>
      </c>
      <c r="G98" s="114">
        <v>0.18</v>
      </c>
      <c r="H98" s="116">
        <f aca="true" t="shared" si="10" ref="H98:H105">F98*G98</f>
        <v>0</v>
      </c>
      <c r="I98" s="116">
        <f aca="true" t="shared" si="11" ref="I98:I105">F98+H98</f>
        <v>0</v>
      </c>
      <c r="J98" s="117"/>
      <c r="N98" s="81"/>
    </row>
    <row r="99" spans="1:14" ht="17.25">
      <c r="A99" s="56" t="s">
        <v>359</v>
      </c>
      <c r="B99" s="62" t="s">
        <v>319</v>
      </c>
      <c r="C99" s="86">
        <v>1131</v>
      </c>
      <c r="D99" s="65" t="s">
        <v>26</v>
      </c>
      <c r="E99" s="104"/>
      <c r="F99" s="110">
        <f t="shared" si="9"/>
        <v>0</v>
      </c>
      <c r="G99" s="114">
        <v>0.18</v>
      </c>
      <c r="H99" s="116">
        <f t="shared" si="10"/>
        <v>0</v>
      </c>
      <c r="I99" s="116">
        <f t="shared" si="11"/>
        <v>0</v>
      </c>
      <c r="J99" s="117"/>
      <c r="N99" s="81"/>
    </row>
    <row r="100" spans="1:14" ht="17.25">
      <c r="A100" s="56" t="s">
        <v>360</v>
      </c>
      <c r="B100" s="62" t="s">
        <v>320</v>
      </c>
      <c r="C100" s="86">
        <v>1131</v>
      </c>
      <c r="D100" s="65" t="s">
        <v>26</v>
      </c>
      <c r="E100" s="104"/>
      <c r="F100" s="110">
        <f t="shared" si="9"/>
        <v>0</v>
      </c>
      <c r="G100" s="114">
        <v>0.18</v>
      </c>
      <c r="H100" s="116">
        <f t="shared" si="10"/>
        <v>0</v>
      </c>
      <c r="I100" s="116">
        <f t="shared" si="11"/>
        <v>0</v>
      </c>
      <c r="J100" s="117"/>
      <c r="N100" s="81"/>
    </row>
    <row r="101" spans="1:14" ht="17.25">
      <c r="A101" s="56">
        <v>23.200000000000003</v>
      </c>
      <c r="B101" s="62" t="s">
        <v>312</v>
      </c>
      <c r="C101" s="84"/>
      <c r="D101" s="65"/>
      <c r="E101" s="104"/>
      <c r="F101" s="110">
        <f t="shared" si="9"/>
        <v>0</v>
      </c>
      <c r="G101" s="114">
        <v>0.18</v>
      </c>
      <c r="H101" s="116">
        <f t="shared" si="10"/>
        <v>0</v>
      </c>
      <c r="I101" s="116">
        <f t="shared" si="11"/>
        <v>0</v>
      </c>
      <c r="J101" s="117"/>
      <c r="N101" s="81"/>
    </row>
    <row r="102" spans="1:14" ht="17.25">
      <c r="A102" s="56" t="s">
        <v>361</v>
      </c>
      <c r="B102" s="62" t="s">
        <v>315</v>
      </c>
      <c r="C102" s="86">
        <v>66</v>
      </c>
      <c r="D102" s="65" t="s">
        <v>26</v>
      </c>
      <c r="E102" s="104"/>
      <c r="F102" s="110">
        <f t="shared" si="9"/>
        <v>0</v>
      </c>
      <c r="G102" s="114">
        <v>0.18</v>
      </c>
      <c r="H102" s="116">
        <f t="shared" si="10"/>
        <v>0</v>
      </c>
      <c r="I102" s="116">
        <f t="shared" si="11"/>
        <v>0</v>
      </c>
      <c r="J102" s="117"/>
      <c r="N102" s="81"/>
    </row>
    <row r="103" spans="1:14" ht="17.25">
      <c r="A103" s="56" t="s">
        <v>362</v>
      </c>
      <c r="B103" s="62" t="s">
        <v>319</v>
      </c>
      <c r="C103" s="86">
        <v>200</v>
      </c>
      <c r="D103" s="65" t="s">
        <v>26</v>
      </c>
      <c r="E103" s="104"/>
      <c r="F103" s="110">
        <f t="shared" si="9"/>
        <v>0</v>
      </c>
      <c r="G103" s="114">
        <v>0.18</v>
      </c>
      <c r="H103" s="116">
        <f t="shared" si="10"/>
        <v>0</v>
      </c>
      <c r="I103" s="116">
        <f t="shared" si="11"/>
        <v>0</v>
      </c>
      <c r="J103" s="117"/>
      <c r="N103" s="81"/>
    </row>
    <row r="104" spans="1:14" ht="17.25">
      <c r="A104" s="56" t="s">
        <v>363</v>
      </c>
      <c r="B104" s="62" t="s">
        <v>320</v>
      </c>
      <c r="C104" s="86">
        <v>399</v>
      </c>
      <c r="D104" s="65" t="s">
        <v>26</v>
      </c>
      <c r="E104" s="104"/>
      <c r="F104" s="110">
        <f t="shared" si="9"/>
        <v>0</v>
      </c>
      <c r="G104" s="114">
        <v>0.18</v>
      </c>
      <c r="H104" s="116">
        <f t="shared" si="10"/>
        <v>0</v>
      </c>
      <c r="I104" s="116">
        <f t="shared" si="11"/>
        <v>0</v>
      </c>
      <c r="J104" s="117"/>
      <c r="N104" s="81"/>
    </row>
    <row r="105" spans="1:14" ht="17.25">
      <c r="A105" s="56">
        <v>23.300000000000004</v>
      </c>
      <c r="B105" s="62" t="s">
        <v>313</v>
      </c>
      <c r="C105" s="84"/>
      <c r="D105" s="65"/>
      <c r="E105" s="104"/>
      <c r="F105" s="110">
        <f t="shared" si="9"/>
        <v>0</v>
      </c>
      <c r="G105" s="114">
        <v>0.18</v>
      </c>
      <c r="H105" s="116">
        <f t="shared" si="10"/>
        <v>0</v>
      </c>
      <c r="I105" s="116">
        <f t="shared" si="11"/>
        <v>0</v>
      </c>
      <c r="J105" s="117"/>
      <c r="N105" s="81"/>
    </row>
    <row r="106" spans="1:14" ht="17.25">
      <c r="A106" s="56" t="s">
        <v>364</v>
      </c>
      <c r="B106" s="62" t="s">
        <v>315</v>
      </c>
      <c r="C106" s="86">
        <v>39</v>
      </c>
      <c r="D106" s="65" t="s">
        <v>26</v>
      </c>
      <c r="E106" s="104"/>
      <c r="F106" s="110">
        <f>C106*E106</f>
        <v>0</v>
      </c>
      <c r="G106" s="114">
        <v>0.18</v>
      </c>
      <c r="H106" s="116">
        <f>F106*G106</f>
        <v>0</v>
      </c>
      <c r="I106" s="116">
        <f>F106+H106</f>
        <v>0</v>
      </c>
      <c r="J106" s="117"/>
      <c r="N106" s="81"/>
    </row>
    <row r="107" spans="1:14" ht="17.25">
      <c r="A107" s="56" t="s">
        <v>365</v>
      </c>
      <c r="B107" s="62" t="s">
        <v>319</v>
      </c>
      <c r="C107" s="86">
        <v>117</v>
      </c>
      <c r="D107" s="65" t="s">
        <v>26</v>
      </c>
      <c r="E107" s="104"/>
      <c r="F107" s="110">
        <f aca="true" t="shared" si="12" ref="F107:F118">C107*E107</f>
        <v>0</v>
      </c>
      <c r="G107" s="114">
        <v>0.18</v>
      </c>
      <c r="H107" s="116">
        <f aca="true" t="shared" si="13" ref="H107:H118">F107*G107</f>
        <v>0</v>
      </c>
      <c r="I107" s="116">
        <f aca="true" t="shared" si="14" ref="I107:I118">F107+H107</f>
        <v>0</v>
      </c>
      <c r="J107" s="117"/>
      <c r="N107" s="81"/>
    </row>
    <row r="108" spans="1:14" ht="17.25">
      <c r="A108" s="56" t="s">
        <v>366</v>
      </c>
      <c r="B108" s="62" t="s">
        <v>320</v>
      </c>
      <c r="C108" s="86">
        <v>234</v>
      </c>
      <c r="D108" s="65" t="s">
        <v>26</v>
      </c>
      <c r="E108" s="104"/>
      <c r="F108" s="110">
        <f t="shared" si="12"/>
        <v>0</v>
      </c>
      <c r="G108" s="114">
        <v>0.18</v>
      </c>
      <c r="H108" s="116">
        <f t="shared" si="13"/>
        <v>0</v>
      </c>
      <c r="I108" s="116">
        <f t="shared" si="14"/>
        <v>0</v>
      </c>
      <c r="J108" s="117"/>
      <c r="N108" s="81"/>
    </row>
    <row r="109" spans="1:14" ht="120.75">
      <c r="A109" s="56">
        <v>24</v>
      </c>
      <c r="B109" s="62" t="s">
        <v>378</v>
      </c>
      <c r="C109" s="86">
        <v>1855</v>
      </c>
      <c r="D109" s="65" t="s">
        <v>26</v>
      </c>
      <c r="E109" s="104"/>
      <c r="F109" s="110">
        <f t="shared" si="12"/>
        <v>0</v>
      </c>
      <c r="G109" s="114">
        <v>0.18</v>
      </c>
      <c r="H109" s="116">
        <f t="shared" si="13"/>
        <v>0</v>
      </c>
      <c r="I109" s="116">
        <f t="shared" si="14"/>
        <v>0</v>
      </c>
      <c r="J109" s="117"/>
      <c r="N109" s="81"/>
    </row>
    <row r="110" spans="1:14" ht="86.25">
      <c r="A110" s="56">
        <v>25</v>
      </c>
      <c r="B110" s="62" t="s">
        <v>314</v>
      </c>
      <c r="C110" s="84"/>
      <c r="D110" s="65"/>
      <c r="E110" s="104"/>
      <c r="F110" s="110">
        <f t="shared" si="12"/>
        <v>0</v>
      </c>
      <c r="G110" s="114">
        <v>0.18</v>
      </c>
      <c r="H110" s="116">
        <f t="shared" si="13"/>
        <v>0</v>
      </c>
      <c r="I110" s="116">
        <f t="shared" si="14"/>
        <v>0</v>
      </c>
      <c r="J110" s="117"/>
      <c r="N110" s="81"/>
    </row>
    <row r="111" spans="1:14" ht="17.25">
      <c r="A111" s="56">
        <v>25.1</v>
      </c>
      <c r="B111" s="62" t="s">
        <v>315</v>
      </c>
      <c r="C111" s="86">
        <v>14640</v>
      </c>
      <c r="D111" s="65" t="s">
        <v>22</v>
      </c>
      <c r="E111" s="104"/>
      <c r="F111" s="110">
        <f t="shared" si="12"/>
        <v>0</v>
      </c>
      <c r="G111" s="114">
        <v>0.18</v>
      </c>
      <c r="H111" s="116">
        <f t="shared" si="13"/>
        <v>0</v>
      </c>
      <c r="I111" s="116">
        <f t="shared" si="14"/>
        <v>0</v>
      </c>
      <c r="J111" s="117"/>
      <c r="N111" s="81"/>
    </row>
    <row r="112" spans="1:14" ht="17.25">
      <c r="A112" s="56">
        <v>25.200000000000003</v>
      </c>
      <c r="B112" s="62" t="s">
        <v>316</v>
      </c>
      <c r="C112" s="86">
        <v>12900</v>
      </c>
      <c r="D112" s="65" t="s">
        <v>22</v>
      </c>
      <c r="E112" s="104"/>
      <c r="F112" s="110">
        <f t="shared" si="12"/>
        <v>0</v>
      </c>
      <c r="G112" s="114">
        <v>0.18</v>
      </c>
      <c r="H112" s="116">
        <f t="shared" si="13"/>
        <v>0</v>
      </c>
      <c r="I112" s="116">
        <f t="shared" si="14"/>
        <v>0</v>
      </c>
      <c r="J112" s="117"/>
      <c r="N112" s="81"/>
    </row>
    <row r="113" spans="1:14" ht="17.25">
      <c r="A113" s="56">
        <v>25.300000000000004</v>
      </c>
      <c r="B113" s="62" t="s">
        <v>317</v>
      </c>
      <c r="C113" s="86">
        <v>3690</v>
      </c>
      <c r="D113" s="65" t="s">
        <v>22</v>
      </c>
      <c r="E113" s="104"/>
      <c r="F113" s="110">
        <f t="shared" si="12"/>
        <v>0</v>
      </c>
      <c r="G113" s="114">
        <v>0.18</v>
      </c>
      <c r="H113" s="116">
        <f t="shared" si="13"/>
        <v>0</v>
      </c>
      <c r="I113" s="116">
        <f t="shared" si="14"/>
        <v>0</v>
      </c>
      <c r="J113" s="117"/>
      <c r="N113" s="81"/>
    </row>
    <row r="114" spans="1:14" ht="69">
      <c r="A114" s="56">
        <v>26</v>
      </c>
      <c r="B114" s="62" t="s">
        <v>318</v>
      </c>
      <c r="C114" s="84"/>
      <c r="D114" s="65"/>
      <c r="E114" s="104"/>
      <c r="F114" s="110">
        <f t="shared" si="12"/>
        <v>0</v>
      </c>
      <c r="G114" s="114">
        <v>0.18</v>
      </c>
      <c r="H114" s="116">
        <f t="shared" si="13"/>
        <v>0</v>
      </c>
      <c r="I114" s="116">
        <f t="shared" si="14"/>
        <v>0</v>
      </c>
      <c r="J114" s="117"/>
      <c r="N114" s="81"/>
    </row>
    <row r="115" spans="1:14" ht="17.25">
      <c r="A115" s="57">
        <v>26.1</v>
      </c>
      <c r="B115" s="62" t="s">
        <v>315</v>
      </c>
      <c r="C115" s="86">
        <v>6100</v>
      </c>
      <c r="D115" s="65" t="s">
        <v>22</v>
      </c>
      <c r="E115" s="104"/>
      <c r="F115" s="110">
        <f t="shared" si="12"/>
        <v>0</v>
      </c>
      <c r="G115" s="114">
        <v>0.18</v>
      </c>
      <c r="H115" s="116">
        <f t="shared" si="13"/>
        <v>0</v>
      </c>
      <c r="I115" s="116">
        <f t="shared" si="14"/>
        <v>0</v>
      </c>
      <c r="J115" s="117"/>
      <c r="N115" s="81"/>
    </row>
    <row r="116" spans="1:14" ht="17.25">
      <c r="A116" s="57">
        <v>26.200000000000003</v>
      </c>
      <c r="B116" s="62" t="s">
        <v>319</v>
      </c>
      <c r="C116" s="86">
        <v>5800</v>
      </c>
      <c r="D116" s="65" t="s">
        <v>22</v>
      </c>
      <c r="E116" s="104"/>
      <c r="F116" s="110">
        <f t="shared" si="12"/>
        <v>0</v>
      </c>
      <c r="G116" s="114">
        <v>0.18</v>
      </c>
      <c r="H116" s="116">
        <f t="shared" si="13"/>
        <v>0</v>
      </c>
      <c r="I116" s="116">
        <f t="shared" si="14"/>
        <v>0</v>
      </c>
      <c r="J116" s="117"/>
      <c r="N116" s="81"/>
    </row>
    <row r="117" spans="1:14" ht="17.25">
      <c r="A117" s="57">
        <v>26.300000000000004</v>
      </c>
      <c r="B117" s="62" t="s">
        <v>320</v>
      </c>
      <c r="C117" s="86">
        <v>1781</v>
      </c>
      <c r="D117" s="65" t="s">
        <v>22</v>
      </c>
      <c r="E117" s="104"/>
      <c r="F117" s="110">
        <f t="shared" si="12"/>
        <v>0</v>
      </c>
      <c r="G117" s="114">
        <v>0.18</v>
      </c>
      <c r="H117" s="116">
        <f t="shared" si="13"/>
        <v>0</v>
      </c>
      <c r="I117" s="116">
        <f t="shared" si="14"/>
        <v>0</v>
      </c>
      <c r="J117" s="117"/>
      <c r="N117" s="81"/>
    </row>
    <row r="118" spans="1:14" ht="16.5">
      <c r="A118" s="56">
        <v>27</v>
      </c>
      <c r="B118" s="89" t="s">
        <v>446</v>
      </c>
      <c r="C118" s="86">
        <v>0</v>
      </c>
      <c r="D118" s="65" t="s">
        <v>447</v>
      </c>
      <c r="E118" s="104"/>
      <c r="F118" s="110">
        <f t="shared" si="12"/>
        <v>0</v>
      </c>
      <c r="G118" s="114"/>
      <c r="H118" s="116">
        <f t="shared" si="13"/>
        <v>0</v>
      </c>
      <c r="I118" s="116">
        <f t="shared" si="14"/>
        <v>0</v>
      </c>
      <c r="J118" s="117"/>
      <c r="N118" s="81"/>
    </row>
    <row r="119" spans="1:14" ht="86.25">
      <c r="A119" s="56">
        <v>28</v>
      </c>
      <c r="B119" s="62" t="s">
        <v>379</v>
      </c>
      <c r="C119" s="84"/>
      <c r="D119" s="65"/>
      <c r="E119" s="104"/>
      <c r="F119" s="110"/>
      <c r="G119" s="114"/>
      <c r="H119" s="116"/>
      <c r="I119" s="116"/>
      <c r="J119" s="117"/>
      <c r="N119" s="81"/>
    </row>
    <row r="120" spans="1:14" ht="86.25">
      <c r="A120" s="56">
        <v>28.1</v>
      </c>
      <c r="B120" s="62" t="s">
        <v>380</v>
      </c>
      <c r="C120" s="86">
        <v>790</v>
      </c>
      <c r="D120" s="65" t="s">
        <v>26</v>
      </c>
      <c r="E120" s="104"/>
      <c r="F120" s="110">
        <f>C120*E120</f>
        <v>0</v>
      </c>
      <c r="G120" s="114">
        <v>0.18</v>
      </c>
      <c r="H120" s="116">
        <f>F120*G120</f>
        <v>0</v>
      </c>
      <c r="I120" s="116">
        <f>F120+H120</f>
        <v>0</v>
      </c>
      <c r="J120" s="117"/>
      <c r="N120" s="81"/>
    </row>
    <row r="121" spans="1:14" ht="86.25">
      <c r="A121" s="56">
        <v>28.200000000000003</v>
      </c>
      <c r="B121" s="62" t="s">
        <v>381</v>
      </c>
      <c r="C121" s="86">
        <v>1210</v>
      </c>
      <c r="D121" s="65" t="s">
        <v>26</v>
      </c>
      <c r="E121" s="104"/>
      <c r="F121" s="110">
        <f aca="true" t="shared" si="15" ref="F121:F128">C121*E121</f>
        <v>0</v>
      </c>
      <c r="G121" s="114">
        <v>0.18</v>
      </c>
      <c r="H121" s="116">
        <f aca="true" t="shared" si="16" ref="H121:H128">F121*G121</f>
        <v>0</v>
      </c>
      <c r="I121" s="116">
        <f aca="true" t="shared" si="17" ref="I121:I128">F121+H121</f>
        <v>0</v>
      </c>
      <c r="J121" s="117"/>
      <c r="N121" s="81"/>
    </row>
    <row r="122" spans="1:14" ht="120.75">
      <c r="A122" s="56">
        <v>28.300000000000004</v>
      </c>
      <c r="B122" s="62" t="s">
        <v>382</v>
      </c>
      <c r="C122" s="86">
        <v>5428</v>
      </c>
      <c r="D122" s="65" t="s">
        <v>26</v>
      </c>
      <c r="E122" s="104"/>
      <c r="F122" s="110">
        <f t="shared" si="15"/>
        <v>0</v>
      </c>
      <c r="G122" s="114">
        <v>0.18</v>
      </c>
      <c r="H122" s="116">
        <f t="shared" si="16"/>
        <v>0</v>
      </c>
      <c r="I122" s="116">
        <f t="shared" si="17"/>
        <v>0</v>
      </c>
      <c r="J122" s="117"/>
      <c r="N122" s="81"/>
    </row>
    <row r="123" spans="1:14" ht="276">
      <c r="A123" s="56">
        <v>28.400000000000006</v>
      </c>
      <c r="B123" s="62" t="s">
        <v>383</v>
      </c>
      <c r="C123" s="86">
        <v>13380</v>
      </c>
      <c r="D123" s="65" t="s">
        <v>26</v>
      </c>
      <c r="E123" s="104"/>
      <c r="F123" s="110">
        <f t="shared" si="15"/>
        <v>0</v>
      </c>
      <c r="G123" s="114">
        <v>0.18</v>
      </c>
      <c r="H123" s="116">
        <f t="shared" si="16"/>
        <v>0</v>
      </c>
      <c r="I123" s="116">
        <f t="shared" si="17"/>
        <v>0</v>
      </c>
      <c r="J123" s="117"/>
      <c r="N123" s="81"/>
    </row>
    <row r="124" spans="1:14" ht="362.25">
      <c r="A124" s="56">
        <v>28.500000000000007</v>
      </c>
      <c r="B124" s="63" t="s">
        <v>384</v>
      </c>
      <c r="C124" s="86">
        <v>14451</v>
      </c>
      <c r="D124" s="65" t="s">
        <v>26</v>
      </c>
      <c r="E124" s="104"/>
      <c r="F124" s="110">
        <f t="shared" si="15"/>
        <v>0</v>
      </c>
      <c r="G124" s="114">
        <v>0.18</v>
      </c>
      <c r="H124" s="116">
        <f t="shared" si="16"/>
        <v>0</v>
      </c>
      <c r="I124" s="116">
        <f t="shared" si="17"/>
        <v>0</v>
      </c>
      <c r="J124" s="117"/>
      <c r="N124" s="81"/>
    </row>
    <row r="125" spans="1:14" ht="86.25">
      <c r="A125" s="56">
        <v>29</v>
      </c>
      <c r="B125" s="61" t="s">
        <v>385</v>
      </c>
      <c r="C125" s="86">
        <v>1862594.81</v>
      </c>
      <c r="D125" s="65" t="s">
        <v>27</v>
      </c>
      <c r="E125" s="104"/>
      <c r="F125" s="110">
        <f t="shared" si="15"/>
        <v>0</v>
      </c>
      <c r="G125" s="114">
        <v>0.18</v>
      </c>
      <c r="H125" s="116">
        <f t="shared" si="16"/>
        <v>0</v>
      </c>
      <c r="I125" s="116">
        <f t="shared" si="17"/>
        <v>0</v>
      </c>
      <c r="J125" s="117"/>
      <c r="N125" s="81"/>
    </row>
    <row r="126" spans="1:14" ht="51.75">
      <c r="A126" s="56">
        <v>30</v>
      </c>
      <c r="B126" s="61" t="s">
        <v>322</v>
      </c>
      <c r="C126" s="84"/>
      <c r="D126" s="65"/>
      <c r="E126" s="104"/>
      <c r="F126" s="110"/>
      <c r="G126" s="114"/>
      <c r="H126" s="116"/>
      <c r="I126" s="116"/>
      <c r="J126" s="117"/>
      <c r="N126" s="81"/>
    </row>
    <row r="127" spans="1:14" ht="17.25">
      <c r="A127" s="57">
        <v>30.1</v>
      </c>
      <c r="B127" s="61" t="s">
        <v>323</v>
      </c>
      <c r="C127" s="86">
        <v>35740</v>
      </c>
      <c r="D127" s="65" t="s">
        <v>22</v>
      </c>
      <c r="E127" s="104"/>
      <c r="F127" s="110">
        <f t="shared" si="15"/>
        <v>0</v>
      </c>
      <c r="G127" s="114">
        <v>0.18</v>
      </c>
      <c r="H127" s="116">
        <f t="shared" si="16"/>
        <v>0</v>
      </c>
      <c r="I127" s="116">
        <f t="shared" si="17"/>
        <v>0</v>
      </c>
      <c r="J127" s="117"/>
      <c r="N127" s="81"/>
    </row>
    <row r="128" spans="1:14" ht="17.25">
      <c r="A128" s="57">
        <v>30.2</v>
      </c>
      <c r="B128" s="61" t="s">
        <v>324</v>
      </c>
      <c r="C128" s="86">
        <v>9110</v>
      </c>
      <c r="D128" s="65" t="s">
        <v>22</v>
      </c>
      <c r="E128" s="104"/>
      <c r="F128" s="110">
        <f t="shared" si="15"/>
        <v>0</v>
      </c>
      <c r="G128" s="114">
        <v>0.18</v>
      </c>
      <c r="H128" s="116">
        <f t="shared" si="16"/>
        <v>0</v>
      </c>
      <c r="I128" s="116">
        <f t="shared" si="17"/>
        <v>0</v>
      </c>
      <c r="J128" s="117"/>
      <c r="N128" s="81"/>
    </row>
    <row r="129" spans="1:14" ht="103.5">
      <c r="A129" s="56">
        <v>31</v>
      </c>
      <c r="B129" s="61" t="s">
        <v>386</v>
      </c>
      <c r="C129" s="84"/>
      <c r="D129" s="66"/>
      <c r="E129" s="104"/>
      <c r="F129" s="110"/>
      <c r="G129" s="114"/>
      <c r="H129" s="116"/>
      <c r="I129" s="116"/>
      <c r="J129" s="117"/>
      <c r="N129" s="81"/>
    </row>
    <row r="130" spans="1:14" ht="17.25">
      <c r="A130" s="57">
        <v>31.1</v>
      </c>
      <c r="B130" s="61" t="s">
        <v>387</v>
      </c>
      <c r="C130" s="86">
        <v>2460</v>
      </c>
      <c r="D130" s="66" t="s">
        <v>26</v>
      </c>
      <c r="E130" s="104"/>
      <c r="F130" s="110">
        <f aca="true" t="shared" si="18" ref="F130:F178">C130*E130</f>
        <v>0</v>
      </c>
      <c r="G130" s="114">
        <v>0.18</v>
      </c>
      <c r="H130" s="116">
        <f aca="true" t="shared" si="19" ref="H130:H178">F130*G130</f>
        <v>0</v>
      </c>
      <c r="I130" s="116">
        <f aca="true" t="shared" si="20" ref="I130:I178">F130+H130</f>
        <v>0</v>
      </c>
      <c r="J130" s="117"/>
      <c r="N130" s="81"/>
    </row>
    <row r="131" spans="1:14" ht="34.5">
      <c r="A131" s="57">
        <v>31.200000000000003</v>
      </c>
      <c r="B131" s="61" t="s">
        <v>325</v>
      </c>
      <c r="C131" s="86">
        <v>1605</v>
      </c>
      <c r="D131" s="66" t="s">
        <v>26</v>
      </c>
      <c r="E131" s="104"/>
      <c r="F131" s="110">
        <f t="shared" si="18"/>
        <v>0</v>
      </c>
      <c r="G131" s="114">
        <v>0.18</v>
      </c>
      <c r="H131" s="116">
        <f t="shared" si="19"/>
        <v>0</v>
      </c>
      <c r="I131" s="116">
        <f t="shared" si="20"/>
        <v>0</v>
      </c>
      <c r="J131" s="117"/>
      <c r="N131" s="81"/>
    </row>
    <row r="132" spans="1:14" ht="17.25">
      <c r="A132" s="56">
        <v>32</v>
      </c>
      <c r="B132" s="61" t="s">
        <v>326</v>
      </c>
      <c r="C132" s="86">
        <v>1780</v>
      </c>
      <c r="D132" s="66" t="s">
        <v>28</v>
      </c>
      <c r="E132" s="104"/>
      <c r="F132" s="110">
        <f t="shared" si="18"/>
        <v>0</v>
      </c>
      <c r="G132" s="114">
        <v>0.18</v>
      </c>
      <c r="H132" s="116">
        <f t="shared" si="19"/>
        <v>0</v>
      </c>
      <c r="I132" s="116">
        <f t="shared" si="20"/>
        <v>0</v>
      </c>
      <c r="J132" s="117"/>
      <c r="N132" s="81"/>
    </row>
    <row r="133" spans="1:14" ht="34.5">
      <c r="A133" s="56">
        <v>33</v>
      </c>
      <c r="B133" s="61" t="s">
        <v>327</v>
      </c>
      <c r="C133" s="86">
        <v>3876</v>
      </c>
      <c r="D133" s="66" t="s">
        <v>22</v>
      </c>
      <c r="E133" s="104"/>
      <c r="F133" s="110">
        <f t="shared" si="18"/>
        <v>0</v>
      </c>
      <c r="G133" s="114">
        <v>0.18</v>
      </c>
      <c r="H133" s="116">
        <f t="shared" si="19"/>
        <v>0</v>
      </c>
      <c r="I133" s="116">
        <f t="shared" si="20"/>
        <v>0</v>
      </c>
      <c r="J133" s="117"/>
      <c r="N133" s="81"/>
    </row>
    <row r="134" spans="1:14" ht="103.5">
      <c r="A134" s="56">
        <v>34</v>
      </c>
      <c r="B134" s="61" t="s">
        <v>388</v>
      </c>
      <c r="C134" s="86">
        <v>64900</v>
      </c>
      <c r="D134" s="66" t="s">
        <v>26</v>
      </c>
      <c r="E134" s="104"/>
      <c r="F134" s="110">
        <f t="shared" si="18"/>
        <v>0</v>
      </c>
      <c r="G134" s="114">
        <v>0.18</v>
      </c>
      <c r="H134" s="116">
        <f t="shared" si="19"/>
        <v>0</v>
      </c>
      <c r="I134" s="116">
        <f t="shared" si="20"/>
        <v>0</v>
      </c>
      <c r="J134" s="117"/>
      <c r="N134" s="81"/>
    </row>
    <row r="135" spans="1:14" ht="86.25">
      <c r="A135" s="56">
        <v>35</v>
      </c>
      <c r="B135" s="61" t="s">
        <v>328</v>
      </c>
      <c r="C135" s="86">
        <v>7490</v>
      </c>
      <c r="D135" s="66" t="s">
        <v>26</v>
      </c>
      <c r="E135" s="104"/>
      <c r="F135" s="110">
        <f t="shared" si="18"/>
        <v>0</v>
      </c>
      <c r="G135" s="114">
        <v>0.18</v>
      </c>
      <c r="H135" s="116">
        <f t="shared" si="19"/>
        <v>0</v>
      </c>
      <c r="I135" s="116">
        <f t="shared" si="20"/>
        <v>0</v>
      </c>
      <c r="J135" s="117"/>
      <c r="N135" s="81"/>
    </row>
    <row r="136" spans="1:14" ht="103.5">
      <c r="A136" s="56">
        <v>36</v>
      </c>
      <c r="B136" s="61" t="s">
        <v>329</v>
      </c>
      <c r="C136" s="86">
        <v>468</v>
      </c>
      <c r="D136" s="66" t="s">
        <v>26</v>
      </c>
      <c r="E136" s="104"/>
      <c r="F136" s="110">
        <f t="shared" si="18"/>
        <v>0</v>
      </c>
      <c r="G136" s="114">
        <v>0.18</v>
      </c>
      <c r="H136" s="116">
        <f t="shared" si="19"/>
        <v>0</v>
      </c>
      <c r="I136" s="116">
        <f t="shared" si="20"/>
        <v>0</v>
      </c>
      <c r="J136" s="117"/>
      <c r="N136" s="81"/>
    </row>
    <row r="137" spans="1:14" ht="69">
      <c r="A137" s="56">
        <v>37</v>
      </c>
      <c r="B137" s="61" t="s">
        <v>330</v>
      </c>
      <c r="C137" s="86">
        <v>293</v>
      </c>
      <c r="D137" s="66" t="s">
        <v>26</v>
      </c>
      <c r="E137" s="104"/>
      <c r="F137" s="110">
        <f t="shared" si="18"/>
        <v>0</v>
      </c>
      <c r="G137" s="114">
        <v>0.18</v>
      </c>
      <c r="H137" s="116">
        <f t="shared" si="19"/>
        <v>0</v>
      </c>
      <c r="I137" s="116">
        <f t="shared" si="20"/>
        <v>0</v>
      </c>
      <c r="J137" s="117"/>
      <c r="N137" s="81"/>
    </row>
    <row r="138" spans="1:14" ht="16.5">
      <c r="A138" s="56">
        <v>38</v>
      </c>
      <c r="B138" s="90" t="s">
        <v>446</v>
      </c>
      <c r="C138" s="84">
        <v>0</v>
      </c>
      <c r="D138" s="66" t="s">
        <v>447</v>
      </c>
      <c r="E138" s="104"/>
      <c r="F138" s="110">
        <f t="shared" si="18"/>
        <v>0</v>
      </c>
      <c r="G138" s="114"/>
      <c r="H138" s="116"/>
      <c r="I138" s="116"/>
      <c r="J138" s="117"/>
      <c r="N138" s="81"/>
    </row>
    <row r="139" spans="1:14" ht="345">
      <c r="A139" s="56">
        <v>39</v>
      </c>
      <c r="B139" s="61" t="s">
        <v>389</v>
      </c>
      <c r="C139" s="86">
        <v>15100</v>
      </c>
      <c r="D139" s="66" t="s">
        <v>18</v>
      </c>
      <c r="E139" s="104"/>
      <c r="F139" s="110">
        <f t="shared" si="18"/>
        <v>0</v>
      </c>
      <c r="G139" s="114">
        <v>0.18</v>
      </c>
      <c r="H139" s="116">
        <f t="shared" si="19"/>
        <v>0</v>
      </c>
      <c r="I139" s="116">
        <f t="shared" si="20"/>
        <v>0</v>
      </c>
      <c r="J139" s="117"/>
      <c r="N139" s="81"/>
    </row>
    <row r="140" spans="1:14" ht="293.25">
      <c r="A140" s="56">
        <v>40</v>
      </c>
      <c r="B140" s="61" t="s">
        <v>390</v>
      </c>
      <c r="C140" s="86">
        <v>730</v>
      </c>
      <c r="D140" s="67" t="s">
        <v>29</v>
      </c>
      <c r="E140" s="104"/>
      <c r="F140" s="110">
        <f t="shared" si="18"/>
        <v>0</v>
      </c>
      <c r="G140" s="114">
        <v>0.18</v>
      </c>
      <c r="H140" s="116">
        <f t="shared" si="19"/>
        <v>0</v>
      </c>
      <c r="I140" s="116">
        <f t="shared" si="20"/>
        <v>0</v>
      </c>
      <c r="J140" s="117"/>
      <c r="N140" s="81"/>
    </row>
    <row r="141" spans="1:14" ht="138">
      <c r="A141" s="56">
        <v>41</v>
      </c>
      <c r="B141" s="61" t="s">
        <v>391</v>
      </c>
      <c r="C141" s="86">
        <v>28550</v>
      </c>
      <c r="D141" s="67" t="s">
        <v>30</v>
      </c>
      <c r="E141" s="104"/>
      <c r="F141" s="110">
        <f t="shared" si="18"/>
        <v>0</v>
      </c>
      <c r="G141" s="114">
        <v>0.18</v>
      </c>
      <c r="H141" s="116">
        <f t="shared" si="19"/>
        <v>0</v>
      </c>
      <c r="I141" s="116">
        <f t="shared" si="20"/>
        <v>0</v>
      </c>
      <c r="J141" s="117"/>
      <c r="N141" s="81"/>
    </row>
    <row r="142" spans="1:14" ht="155.25">
      <c r="A142" s="56">
        <v>42</v>
      </c>
      <c r="B142" s="61" t="s">
        <v>392</v>
      </c>
      <c r="C142" s="86">
        <v>190</v>
      </c>
      <c r="D142" s="66" t="s">
        <v>25</v>
      </c>
      <c r="E142" s="104"/>
      <c r="F142" s="110">
        <f t="shared" si="18"/>
        <v>0</v>
      </c>
      <c r="G142" s="114">
        <v>0.18</v>
      </c>
      <c r="H142" s="116">
        <f t="shared" si="19"/>
        <v>0</v>
      </c>
      <c r="I142" s="116">
        <f t="shared" si="20"/>
        <v>0</v>
      </c>
      <c r="J142" s="117"/>
      <c r="N142" s="81"/>
    </row>
    <row r="143" spans="1:14" ht="345">
      <c r="A143" s="56">
        <v>43</v>
      </c>
      <c r="B143" s="61" t="s">
        <v>393</v>
      </c>
      <c r="C143" s="86">
        <v>730</v>
      </c>
      <c r="D143" s="66" t="s">
        <v>25</v>
      </c>
      <c r="E143" s="104"/>
      <c r="F143" s="110">
        <f t="shared" si="18"/>
        <v>0</v>
      </c>
      <c r="G143" s="114">
        <v>0.18</v>
      </c>
      <c r="H143" s="116">
        <f t="shared" si="19"/>
        <v>0</v>
      </c>
      <c r="I143" s="116">
        <f t="shared" si="20"/>
        <v>0</v>
      </c>
      <c r="J143" s="117"/>
      <c r="N143" s="81"/>
    </row>
    <row r="144" spans="1:14" ht="155.25">
      <c r="A144" s="56">
        <v>44</v>
      </c>
      <c r="B144" s="61" t="s">
        <v>394</v>
      </c>
      <c r="C144" s="86">
        <v>270</v>
      </c>
      <c r="D144" s="66" t="s">
        <v>25</v>
      </c>
      <c r="E144" s="104"/>
      <c r="F144" s="110">
        <f t="shared" si="18"/>
        <v>0</v>
      </c>
      <c r="G144" s="114">
        <v>0.18</v>
      </c>
      <c r="H144" s="116">
        <f t="shared" si="19"/>
        <v>0</v>
      </c>
      <c r="I144" s="116">
        <f t="shared" si="20"/>
        <v>0</v>
      </c>
      <c r="J144" s="117"/>
      <c r="N144" s="81"/>
    </row>
    <row r="145" spans="1:14" ht="345">
      <c r="A145" s="56">
        <v>45</v>
      </c>
      <c r="B145" s="60" t="s">
        <v>395</v>
      </c>
      <c r="C145" s="86">
        <v>695</v>
      </c>
      <c r="D145" s="66" t="s">
        <v>26</v>
      </c>
      <c r="E145" s="104"/>
      <c r="F145" s="110">
        <f t="shared" si="18"/>
        <v>0</v>
      </c>
      <c r="G145" s="114">
        <v>0.18</v>
      </c>
      <c r="H145" s="116">
        <f t="shared" si="19"/>
        <v>0</v>
      </c>
      <c r="I145" s="116">
        <f t="shared" si="20"/>
        <v>0</v>
      </c>
      <c r="J145" s="117"/>
      <c r="N145" s="81"/>
    </row>
    <row r="146" spans="1:14" ht="69">
      <c r="A146" s="56">
        <v>46</v>
      </c>
      <c r="B146" s="61" t="s">
        <v>396</v>
      </c>
      <c r="C146" s="86">
        <v>16953</v>
      </c>
      <c r="D146" s="66" t="s">
        <v>31</v>
      </c>
      <c r="E146" s="104"/>
      <c r="F146" s="110">
        <f t="shared" si="18"/>
        <v>0</v>
      </c>
      <c r="G146" s="114">
        <v>0.18</v>
      </c>
      <c r="H146" s="116">
        <f t="shared" si="19"/>
        <v>0</v>
      </c>
      <c r="I146" s="116">
        <f t="shared" si="20"/>
        <v>0</v>
      </c>
      <c r="J146" s="117"/>
      <c r="N146" s="81"/>
    </row>
    <row r="147" spans="1:14" ht="241.5">
      <c r="A147" s="56">
        <v>47</v>
      </c>
      <c r="B147" s="61" t="s">
        <v>397</v>
      </c>
      <c r="C147" s="86">
        <v>240</v>
      </c>
      <c r="D147" s="66" t="s">
        <v>18</v>
      </c>
      <c r="E147" s="104"/>
      <c r="F147" s="110">
        <f t="shared" si="18"/>
        <v>0</v>
      </c>
      <c r="G147" s="114">
        <v>0.18</v>
      </c>
      <c r="H147" s="116">
        <f t="shared" si="19"/>
        <v>0</v>
      </c>
      <c r="I147" s="116">
        <f t="shared" si="20"/>
        <v>0</v>
      </c>
      <c r="J147" s="117"/>
      <c r="N147" s="81"/>
    </row>
    <row r="148" spans="1:14" ht="17.25">
      <c r="A148" s="56">
        <v>48</v>
      </c>
      <c r="B148" s="61" t="s">
        <v>331</v>
      </c>
      <c r="C148" s="88">
        <v>24</v>
      </c>
      <c r="D148" s="66" t="s">
        <v>17</v>
      </c>
      <c r="E148" s="104"/>
      <c r="F148" s="110">
        <f t="shared" si="18"/>
        <v>0</v>
      </c>
      <c r="G148" s="114">
        <v>0.18</v>
      </c>
      <c r="H148" s="116">
        <f t="shared" si="19"/>
        <v>0</v>
      </c>
      <c r="I148" s="116">
        <f t="shared" si="20"/>
        <v>0</v>
      </c>
      <c r="J148" s="117"/>
      <c r="N148" s="81"/>
    </row>
    <row r="149" spans="1:14" ht="241.5">
      <c r="A149" s="56">
        <v>49</v>
      </c>
      <c r="B149" s="61" t="s">
        <v>398</v>
      </c>
      <c r="C149" s="84"/>
      <c r="D149" s="66"/>
      <c r="E149" s="104"/>
      <c r="F149" s="110"/>
      <c r="G149" s="114"/>
      <c r="H149" s="116"/>
      <c r="I149" s="116"/>
      <c r="J149" s="117"/>
      <c r="N149" s="81"/>
    </row>
    <row r="150" spans="1:14" ht="17.25">
      <c r="A150" s="57">
        <v>49.1</v>
      </c>
      <c r="B150" s="61" t="s">
        <v>399</v>
      </c>
      <c r="C150" s="88">
        <v>1</v>
      </c>
      <c r="D150" s="66" t="s">
        <v>32</v>
      </c>
      <c r="E150" s="104"/>
      <c r="F150" s="110">
        <f t="shared" si="18"/>
        <v>0</v>
      </c>
      <c r="G150" s="114">
        <v>0.18</v>
      </c>
      <c r="H150" s="116">
        <f t="shared" si="19"/>
        <v>0</v>
      </c>
      <c r="I150" s="116">
        <f t="shared" si="20"/>
        <v>0</v>
      </c>
      <c r="J150" s="117"/>
      <c r="N150" s="81"/>
    </row>
    <row r="151" spans="1:14" ht="34.5">
      <c r="A151" s="57">
        <v>49.2</v>
      </c>
      <c r="B151" s="61" t="s">
        <v>400</v>
      </c>
      <c r="C151" s="88">
        <v>1</v>
      </c>
      <c r="D151" s="66" t="s">
        <v>32</v>
      </c>
      <c r="E151" s="104"/>
      <c r="F151" s="110">
        <f t="shared" si="18"/>
        <v>0</v>
      </c>
      <c r="G151" s="114">
        <v>0.18</v>
      </c>
      <c r="H151" s="116">
        <f t="shared" si="19"/>
        <v>0</v>
      </c>
      <c r="I151" s="116">
        <f t="shared" si="20"/>
        <v>0</v>
      </c>
      <c r="J151" s="117"/>
      <c r="N151" s="81"/>
    </row>
    <row r="152" spans="1:14" ht="34.5">
      <c r="A152" s="57">
        <v>49.300000000000004</v>
      </c>
      <c r="B152" s="61" t="s">
        <v>401</v>
      </c>
      <c r="C152" s="88">
        <v>3</v>
      </c>
      <c r="D152" s="66" t="s">
        <v>32</v>
      </c>
      <c r="E152" s="104"/>
      <c r="F152" s="110">
        <f t="shared" si="18"/>
        <v>0</v>
      </c>
      <c r="G152" s="114">
        <v>0.18</v>
      </c>
      <c r="H152" s="116">
        <f t="shared" si="19"/>
        <v>0</v>
      </c>
      <c r="I152" s="116">
        <f t="shared" si="20"/>
        <v>0</v>
      </c>
      <c r="J152" s="117"/>
      <c r="N152" s="81"/>
    </row>
    <row r="153" spans="1:14" ht="51.75">
      <c r="A153" s="57">
        <v>49.400000000000006</v>
      </c>
      <c r="B153" s="61" t="s">
        <v>402</v>
      </c>
      <c r="C153" s="88">
        <v>3</v>
      </c>
      <c r="D153" s="66" t="s">
        <v>32</v>
      </c>
      <c r="E153" s="104"/>
      <c r="F153" s="110">
        <f t="shared" si="18"/>
        <v>0</v>
      </c>
      <c r="G153" s="114">
        <v>0.18</v>
      </c>
      <c r="H153" s="116">
        <f t="shared" si="19"/>
        <v>0</v>
      </c>
      <c r="I153" s="116">
        <f t="shared" si="20"/>
        <v>0</v>
      </c>
      <c r="J153" s="117"/>
      <c r="N153" s="81"/>
    </row>
    <row r="154" spans="1:14" ht="138">
      <c r="A154" s="56">
        <v>50</v>
      </c>
      <c r="B154" s="61" t="s">
        <v>403</v>
      </c>
      <c r="C154" s="88">
        <v>13</v>
      </c>
      <c r="D154" s="66" t="s">
        <v>32</v>
      </c>
      <c r="E154" s="104"/>
      <c r="F154" s="110">
        <f t="shared" si="18"/>
        <v>0</v>
      </c>
      <c r="G154" s="114">
        <v>0.18</v>
      </c>
      <c r="H154" s="116">
        <f t="shared" si="19"/>
        <v>0</v>
      </c>
      <c r="I154" s="116">
        <f t="shared" si="20"/>
        <v>0</v>
      </c>
      <c r="J154" s="117"/>
      <c r="N154" s="81"/>
    </row>
    <row r="155" spans="1:14" ht="138.75" thickBot="1">
      <c r="A155" s="59">
        <v>51</v>
      </c>
      <c r="B155" s="61" t="s">
        <v>404</v>
      </c>
      <c r="C155" s="88">
        <v>3</v>
      </c>
      <c r="D155" s="66" t="s">
        <v>32</v>
      </c>
      <c r="E155" s="104"/>
      <c r="F155" s="110">
        <f t="shared" si="18"/>
        <v>0</v>
      </c>
      <c r="G155" s="114">
        <v>0.18</v>
      </c>
      <c r="H155" s="116">
        <f t="shared" si="19"/>
        <v>0</v>
      </c>
      <c r="I155" s="116">
        <f t="shared" si="20"/>
        <v>0</v>
      </c>
      <c r="J155" s="117"/>
      <c r="N155" s="81"/>
    </row>
    <row r="156" spans="1:14" ht="138.75" thickBot="1">
      <c r="A156" s="59">
        <v>52</v>
      </c>
      <c r="B156" s="61" t="s">
        <v>405</v>
      </c>
      <c r="C156" s="88">
        <v>1</v>
      </c>
      <c r="D156" s="66" t="s">
        <v>32</v>
      </c>
      <c r="E156" s="104"/>
      <c r="F156" s="110">
        <f t="shared" si="18"/>
        <v>0</v>
      </c>
      <c r="G156" s="114">
        <v>0.18</v>
      </c>
      <c r="H156" s="116">
        <f t="shared" si="19"/>
        <v>0</v>
      </c>
      <c r="I156" s="116">
        <f t="shared" si="20"/>
        <v>0</v>
      </c>
      <c r="J156" s="117"/>
      <c r="N156" s="81"/>
    </row>
    <row r="157" spans="1:14" ht="104.25" thickBot="1">
      <c r="A157" s="59">
        <v>53</v>
      </c>
      <c r="B157" s="61" t="s">
        <v>332</v>
      </c>
      <c r="C157" s="86">
        <v>1375</v>
      </c>
      <c r="D157" s="66" t="s">
        <v>18</v>
      </c>
      <c r="E157" s="104"/>
      <c r="F157" s="110">
        <f t="shared" si="18"/>
        <v>0</v>
      </c>
      <c r="G157" s="114">
        <v>0.18</v>
      </c>
      <c r="H157" s="116">
        <f t="shared" si="19"/>
        <v>0</v>
      </c>
      <c r="I157" s="116">
        <f t="shared" si="20"/>
        <v>0</v>
      </c>
      <c r="J157" s="117"/>
      <c r="N157" s="81"/>
    </row>
    <row r="158" spans="1:14" ht="69.75" thickBot="1">
      <c r="A158" s="59">
        <v>54</v>
      </c>
      <c r="B158" s="61" t="s">
        <v>333</v>
      </c>
      <c r="C158" s="86">
        <v>755</v>
      </c>
      <c r="D158" s="68" t="s">
        <v>19</v>
      </c>
      <c r="E158" s="104"/>
      <c r="F158" s="110">
        <f t="shared" si="18"/>
        <v>0</v>
      </c>
      <c r="G158" s="114">
        <v>0.18</v>
      </c>
      <c r="H158" s="116">
        <f t="shared" si="19"/>
        <v>0</v>
      </c>
      <c r="I158" s="116">
        <f t="shared" si="20"/>
        <v>0</v>
      </c>
      <c r="J158" s="117"/>
      <c r="N158" s="81"/>
    </row>
    <row r="159" spans="1:14" ht="52.5" thickBot="1">
      <c r="A159" s="59">
        <v>55</v>
      </c>
      <c r="B159" s="61" t="s">
        <v>406</v>
      </c>
      <c r="C159" s="86">
        <v>270</v>
      </c>
      <c r="D159" s="68" t="s">
        <v>426</v>
      </c>
      <c r="E159" s="104"/>
      <c r="F159" s="110">
        <f t="shared" si="18"/>
        <v>0</v>
      </c>
      <c r="G159" s="114">
        <v>0.18</v>
      </c>
      <c r="H159" s="116">
        <f t="shared" si="19"/>
        <v>0</v>
      </c>
      <c r="I159" s="116">
        <f t="shared" si="20"/>
        <v>0</v>
      </c>
      <c r="J159" s="117"/>
      <c r="N159" s="81"/>
    </row>
    <row r="160" spans="1:14" ht="69.75" thickBot="1">
      <c r="A160" s="59">
        <v>56</v>
      </c>
      <c r="B160" s="61" t="s">
        <v>407</v>
      </c>
      <c r="C160" s="88">
        <v>9</v>
      </c>
      <c r="D160" s="68" t="s">
        <v>427</v>
      </c>
      <c r="E160" s="104"/>
      <c r="F160" s="110">
        <f t="shared" si="18"/>
        <v>0</v>
      </c>
      <c r="G160" s="114">
        <v>0.18</v>
      </c>
      <c r="H160" s="116">
        <f t="shared" si="19"/>
        <v>0</v>
      </c>
      <c r="I160" s="116">
        <f t="shared" si="20"/>
        <v>0</v>
      </c>
      <c r="J160" s="117"/>
      <c r="N160" s="81"/>
    </row>
    <row r="161" spans="1:14" ht="276.75" thickBot="1">
      <c r="A161" s="59">
        <v>57</v>
      </c>
      <c r="B161" s="61" t="s">
        <v>408</v>
      </c>
      <c r="C161" s="86">
        <v>1100</v>
      </c>
      <c r="D161" s="68" t="s">
        <v>428</v>
      </c>
      <c r="E161" s="104"/>
      <c r="F161" s="110">
        <f t="shared" si="18"/>
        <v>0</v>
      </c>
      <c r="G161" s="114">
        <v>0.18</v>
      </c>
      <c r="H161" s="116">
        <f t="shared" si="19"/>
        <v>0</v>
      </c>
      <c r="I161" s="116">
        <f t="shared" si="20"/>
        <v>0</v>
      </c>
      <c r="J161" s="117"/>
      <c r="N161" s="81"/>
    </row>
    <row r="162" spans="1:14" ht="294" thickBot="1">
      <c r="A162" s="59">
        <v>58</v>
      </c>
      <c r="B162" s="61" t="s">
        <v>409</v>
      </c>
      <c r="C162" s="86">
        <v>900</v>
      </c>
      <c r="D162" s="68" t="s">
        <v>25</v>
      </c>
      <c r="E162" s="104"/>
      <c r="F162" s="110">
        <f t="shared" si="18"/>
        <v>0</v>
      </c>
      <c r="G162" s="114">
        <v>0.18</v>
      </c>
      <c r="H162" s="116">
        <f t="shared" si="19"/>
        <v>0</v>
      </c>
      <c r="I162" s="116">
        <f t="shared" si="20"/>
        <v>0</v>
      </c>
      <c r="J162" s="117"/>
      <c r="N162" s="81"/>
    </row>
    <row r="163" spans="1:14" ht="87" thickBot="1">
      <c r="A163" s="59">
        <v>59</v>
      </c>
      <c r="B163" s="61" t="s">
        <v>410</v>
      </c>
      <c r="C163" s="86">
        <v>120</v>
      </c>
      <c r="D163" s="68" t="s">
        <v>25</v>
      </c>
      <c r="E163" s="104"/>
      <c r="F163" s="110">
        <f t="shared" si="18"/>
        <v>0</v>
      </c>
      <c r="G163" s="114">
        <v>0.18</v>
      </c>
      <c r="H163" s="116">
        <f t="shared" si="19"/>
        <v>0</v>
      </c>
      <c r="I163" s="116">
        <f t="shared" si="20"/>
        <v>0</v>
      </c>
      <c r="J163" s="117"/>
      <c r="N163" s="81"/>
    </row>
    <row r="164" spans="1:14" ht="69.75" thickBot="1">
      <c r="A164" s="59">
        <v>60</v>
      </c>
      <c r="B164" s="61" t="s">
        <v>411</v>
      </c>
      <c r="C164" s="88">
        <v>12</v>
      </c>
      <c r="D164" s="68" t="s">
        <v>429</v>
      </c>
      <c r="E164" s="104"/>
      <c r="F164" s="110">
        <f t="shared" si="18"/>
        <v>0</v>
      </c>
      <c r="G164" s="114">
        <v>0.18</v>
      </c>
      <c r="H164" s="116">
        <f t="shared" si="19"/>
        <v>0</v>
      </c>
      <c r="I164" s="116">
        <f t="shared" si="20"/>
        <v>0</v>
      </c>
      <c r="J164" s="117"/>
      <c r="N164" s="81"/>
    </row>
    <row r="165" spans="1:14" ht="104.25" thickBot="1">
      <c r="A165" s="59">
        <v>61</v>
      </c>
      <c r="B165" s="61" t="s">
        <v>412</v>
      </c>
      <c r="C165" s="88">
        <v>400</v>
      </c>
      <c r="D165" s="68" t="s">
        <v>429</v>
      </c>
      <c r="E165" s="104"/>
      <c r="F165" s="110">
        <f t="shared" si="18"/>
        <v>0</v>
      </c>
      <c r="G165" s="114">
        <v>0.18</v>
      </c>
      <c r="H165" s="116">
        <f t="shared" si="19"/>
        <v>0</v>
      </c>
      <c r="I165" s="116">
        <f t="shared" si="20"/>
        <v>0</v>
      </c>
      <c r="J165" s="117"/>
      <c r="N165" s="81"/>
    </row>
    <row r="166" spans="1:14" ht="138.75" thickBot="1">
      <c r="A166" s="59">
        <v>62</v>
      </c>
      <c r="B166" s="61" t="s">
        <v>413</v>
      </c>
      <c r="C166" s="88">
        <v>14</v>
      </c>
      <c r="D166" s="68" t="s">
        <v>55</v>
      </c>
      <c r="E166" s="104"/>
      <c r="F166" s="110">
        <f t="shared" si="18"/>
        <v>0</v>
      </c>
      <c r="G166" s="114">
        <v>0.18</v>
      </c>
      <c r="H166" s="116">
        <f t="shared" si="19"/>
        <v>0</v>
      </c>
      <c r="I166" s="116">
        <f t="shared" si="20"/>
        <v>0</v>
      </c>
      <c r="J166" s="117"/>
      <c r="N166" s="81"/>
    </row>
    <row r="167" spans="1:14" ht="156" thickBot="1">
      <c r="A167" s="59">
        <v>63</v>
      </c>
      <c r="B167" s="61" t="s">
        <v>414</v>
      </c>
      <c r="C167" s="88">
        <v>2200</v>
      </c>
      <c r="D167" s="68" t="s">
        <v>55</v>
      </c>
      <c r="E167" s="104"/>
      <c r="F167" s="110">
        <f t="shared" si="18"/>
        <v>0</v>
      </c>
      <c r="G167" s="114">
        <v>0.18</v>
      </c>
      <c r="H167" s="116">
        <f t="shared" si="19"/>
        <v>0</v>
      </c>
      <c r="I167" s="116">
        <f t="shared" si="20"/>
        <v>0</v>
      </c>
      <c r="J167" s="117"/>
      <c r="N167" s="81"/>
    </row>
    <row r="168" spans="1:14" ht="87" thickBot="1">
      <c r="A168" s="59">
        <v>64</v>
      </c>
      <c r="B168" s="61" t="s">
        <v>415</v>
      </c>
      <c r="C168" s="86">
        <v>701</v>
      </c>
      <c r="D168" s="68" t="s">
        <v>430</v>
      </c>
      <c r="E168" s="104"/>
      <c r="F168" s="110">
        <f t="shared" si="18"/>
        <v>0</v>
      </c>
      <c r="G168" s="114">
        <v>0.18</v>
      </c>
      <c r="H168" s="116">
        <f t="shared" si="19"/>
        <v>0</v>
      </c>
      <c r="I168" s="116">
        <f t="shared" si="20"/>
        <v>0</v>
      </c>
      <c r="J168" s="117"/>
      <c r="N168" s="81"/>
    </row>
    <row r="169" spans="1:14" ht="87" thickBot="1">
      <c r="A169" s="59">
        <v>65</v>
      </c>
      <c r="B169" s="61" t="s">
        <v>416</v>
      </c>
      <c r="C169" s="86">
        <v>1100</v>
      </c>
      <c r="D169" s="68" t="s">
        <v>431</v>
      </c>
      <c r="E169" s="104"/>
      <c r="F169" s="110">
        <f t="shared" si="18"/>
        <v>0</v>
      </c>
      <c r="G169" s="114">
        <v>0.18</v>
      </c>
      <c r="H169" s="116">
        <f t="shared" si="19"/>
        <v>0</v>
      </c>
      <c r="I169" s="116">
        <f t="shared" si="20"/>
        <v>0</v>
      </c>
      <c r="J169" s="117"/>
      <c r="N169" s="81"/>
    </row>
    <row r="170" spans="1:14" ht="138.75" thickBot="1">
      <c r="A170" s="59">
        <v>66</v>
      </c>
      <c r="B170" s="61" t="s">
        <v>417</v>
      </c>
      <c r="C170" s="88">
        <v>12</v>
      </c>
      <c r="D170" s="68" t="s">
        <v>55</v>
      </c>
      <c r="E170" s="104"/>
      <c r="F170" s="110">
        <f t="shared" si="18"/>
        <v>0</v>
      </c>
      <c r="G170" s="114">
        <v>0.18</v>
      </c>
      <c r="H170" s="116">
        <f t="shared" si="19"/>
        <v>0</v>
      </c>
      <c r="I170" s="116">
        <f t="shared" si="20"/>
        <v>0</v>
      </c>
      <c r="J170" s="117"/>
      <c r="N170" s="81"/>
    </row>
    <row r="171" spans="1:14" ht="52.5" thickBot="1">
      <c r="A171" s="59">
        <v>67</v>
      </c>
      <c r="B171" s="61" t="s">
        <v>418</v>
      </c>
      <c r="C171" s="86">
        <v>7</v>
      </c>
      <c r="D171" s="68" t="s">
        <v>19</v>
      </c>
      <c r="E171" s="104"/>
      <c r="F171" s="110">
        <f t="shared" si="18"/>
        <v>0</v>
      </c>
      <c r="G171" s="114">
        <v>0.18</v>
      </c>
      <c r="H171" s="116">
        <f t="shared" si="19"/>
        <v>0</v>
      </c>
      <c r="I171" s="116">
        <f t="shared" si="20"/>
        <v>0</v>
      </c>
      <c r="J171" s="117"/>
      <c r="N171" s="81"/>
    </row>
    <row r="172" spans="1:14" ht="87" thickBot="1">
      <c r="A172" s="59">
        <v>68</v>
      </c>
      <c r="B172" s="61" t="s">
        <v>419</v>
      </c>
      <c r="C172" s="88">
        <v>6</v>
      </c>
      <c r="D172" s="68" t="s">
        <v>160</v>
      </c>
      <c r="E172" s="104"/>
      <c r="F172" s="110">
        <f t="shared" si="18"/>
        <v>0</v>
      </c>
      <c r="G172" s="114">
        <v>0.18</v>
      </c>
      <c r="H172" s="116">
        <f t="shared" si="19"/>
        <v>0</v>
      </c>
      <c r="I172" s="116">
        <f t="shared" si="20"/>
        <v>0</v>
      </c>
      <c r="J172" s="117"/>
      <c r="N172" s="81"/>
    </row>
    <row r="173" spans="1:14" ht="138.75" thickBot="1">
      <c r="A173" s="59">
        <v>69</v>
      </c>
      <c r="B173" s="61" t="s">
        <v>420</v>
      </c>
      <c r="C173" s="86">
        <v>400</v>
      </c>
      <c r="D173" s="68" t="s">
        <v>432</v>
      </c>
      <c r="E173" s="104"/>
      <c r="F173" s="110">
        <f t="shared" si="18"/>
        <v>0</v>
      </c>
      <c r="G173" s="114">
        <v>0.18</v>
      </c>
      <c r="H173" s="116">
        <f t="shared" si="19"/>
        <v>0</v>
      </c>
      <c r="I173" s="116">
        <f t="shared" si="20"/>
        <v>0</v>
      </c>
      <c r="J173" s="117"/>
      <c r="N173" s="81"/>
    </row>
    <row r="174" spans="1:14" ht="69.75" thickBot="1">
      <c r="A174" s="59">
        <v>70</v>
      </c>
      <c r="B174" s="61" t="s">
        <v>421</v>
      </c>
      <c r="C174" s="88">
        <v>12</v>
      </c>
      <c r="D174" s="68" t="s">
        <v>55</v>
      </c>
      <c r="E174" s="104"/>
      <c r="F174" s="110">
        <f t="shared" si="18"/>
        <v>0</v>
      </c>
      <c r="G174" s="114">
        <v>0.18</v>
      </c>
      <c r="H174" s="116">
        <f t="shared" si="19"/>
        <v>0</v>
      </c>
      <c r="I174" s="116">
        <f t="shared" si="20"/>
        <v>0</v>
      </c>
      <c r="J174" s="117"/>
      <c r="N174" s="81"/>
    </row>
    <row r="175" spans="1:14" ht="190.5" thickBot="1">
      <c r="A175" s="59">
        <v>71</v>
      </c>
      <c r="B175" s="61" t="s">
        <v>422</v>
      </c>
      <c r="C175" s="88">
        <v>12</v>
      </c>
      <c r="D175" s="68" t="s">
        <v>55</v>
      </c>
      <c r="E175" s="104"/>
      <c r="F175" s="110">
        <f t="shared" si="18"/>
        <v>0</v>
      </c>
      <c r="G175" s="114">
        <v>0.18</v>
      </c>
      <c r="H175" s="116">
        <f t="shared" si="19"/>
        <v>0</v>
      </c>
      <c r="I175" s="116">
        <f t="shared" si="20"/>
        <v>0</v>
      </c>
      <c r="J175" s="117"/>
      <c r="N175" s="81"/>
    </row>
    <row r="176" spans="1:14" ht="69.75" thickBot="1">
      <c r="A176" s="59">
        <v>72</v>
      </c>
      <c r="B176" s="61" t="s">
        <v>423</v>
      </c>
      <c r="C176" s="86">
        <v>25</v>
      </c>
      <c r="D176" s="68" t="s">
        <v>430</v>
      </c>
      <c r="E176" s="104"/>
      <c r="F176" s="110">
        <f t="shared" si="18"/>
        <v>0</v>
      </c>
      <c r="G176" s="114">
        <v>0.18</v>
      </c>
      <c r="H176" s="116">
        <f t="shared" si="19"/>
        <v>0</v>
      </c>
      <c r="I176" s="116">
        <f t="shared" si="20"/>
        <v>0</v>
      </c>
      <c r="J176" s="117"/>
      <c r="N176" s="81"/>
    </row>
    <row r="177" spans="1:14" ht="52.5" thickBot="1">
      <c r="A177" s="59">
        <v>73</v>
      </c>
      <c r="B177" s="61" t="s">
        <v>424</v>
      </c>
      <c r="C177" s="86">
        <v>25</v>
      </c>
      <c r="D177" s="68" t="s">
        <v>430</v>
      </c>
      <c r="E177" s="104"/>
      <c r="F177" s="110">
        <f t="shared" si="18"/>
        <v>0</v>
      </c>
      <c r="G177" s="114">
        <v>0.18</v>
      </c>
      <c r="H177" s="116">
        <f t="shared" si="19"/>
        <v>0</v>
      </c>
      <c r="I177" s="116">
        <f t="shared" si="20"/>
        <v>0</v>
      </c>
      <c r="J177" s="117"/>
      <c r="N177" s="81"/>
    </row>
    <row r="178" spans="1:14" ht="69.75" thickBot="1">
      <c r="A178" s="59">
        <v>74</v>
      </c>
      <c r="B178" s="61" t="s">
        <v>425</v>
      </c>
      <c r="C178" s="88">
        <v>14</v>
      </c>
      <c r="D178" s="68" t="s">
        <v>55</v>
      </c>
      <c r="E178" s="104"/>
      <c r="F178" s="110">
        <f t="shared" si="18"/>
        <v>0</v>
      </c>
      <c r="G178" s="114">
        <v>0.18</v>
      </c>
      <c r="H178" s="116">
        <f t="shared" si="19"/>
        <v>0</v>
      </c>
      <c r="I178" s="116">
        <f t="shared" si="20"/>
        <v>0</v>
      </c>
      <c r="J178" s="117"/>
      <c r="N178" s="81"/>
    </row>
    <row r="179" spans="1:14" ht="17.25" thickBot="1">
      <c r="A179" s="155" t="s">
        <v>33</v>
      </c>
      <c r="B179" s="155"/>
      <c r="C179" s="155"/>
      <c r="D179" s="155"/>
      <c r="E179" s="156"/>
      <c r="F179" s="102">
        <f>SUM(F8:F178)</f>
        <v>0</v>
      </c>
      <c r="G179" s="107"/>
      <c r="H179" s="102">
        <f>SUM(H8:H178)</f>
        <v>0</v>
      </c>
      <c r="I179" s="102">
        <f>SUM(I8:I178)</f>
        <v>0</v>
      </c>
      <c r="J179" s="118"/>
      <c r="N179" s="81"/>
    </row>
    <row r="180" spans="1:10" ht="16.5">
      <c r="A180" s="157" t="s">
        <v>34</v>
      </c>
      <c r="B180" s="158"/>
      <c r="C180" s="159"/>
      <c r="D180" s="160"/>
      <c r="E180" s="160"/>
      <c r="F180" s="160"/>
      <c r="G180" s="160"/>
      <c r="H180" s="160"/>
      <c r="I180" s="160"/>
      <c r="J180" s="161"/>
    </row>
    <row r="181" spans="1:10" ht="17.25" thickBot="1">
      <c r="A181" s="162" t="s">
        <v>35</v>
      </c>
      <c r="B181" s="163"/>
      <c r="C181" s="164"/>
      <c r="D181" s="165"/>
      <c r="E181" s="165"/>
      <c r="F181" s="165"/>
      <c r="G181" s="165"/>
      <c r="H181" s="165"/>
      <c r="I181" s="165"/>
      <c r="J181" s="166"/>
    </row>
  </sheetData>
  <sheetProtection/>
  <mergeCells count="11">
    <mergeCell ref="A4:J4"/>
    <mergeCell ref="A1:J1"/>
    <mergeCell ref="A2:B2"/>
    <mergeCell ref="C2:J2"/>
    <mergeCell ref="A3:B3"/>
    <mergeCell ref="C3:J3"/>
    <mergeCell ref="A179:E179"/>
    <mergeCell ref="A180:B180"/>
    <mergeCell ref="C180:J180"/>
    <mergeCell ref="A181:B181"/>
    <mergeCell ref="C181:J181"/>
  </mergeCells>
  <printOptions/>
  <pageMargins left="0.1968503937007874" right="0.1968503937007874" top="0.1968503937007874" bottom="0.1968503937007874" header="0.11811023622047245" footer="0.11811023622047245"/>
  <pageSetup horizontalDpi="600" verticalDpi="600" orientation="landscape" paperSize="9" scale="60" r:id="rId1"/>
  <headerFooter>
    <oddFooter>&amp;L&amp;A&amp;CPage &amp;P of &amp;N</oddFooter>
  </headerFooter>
</worksheet>
</file>

<file path=xl/worksheets/sheet2.xml><?xml version="1.0" encoding="utf-8"?>
<worksheet xmlns="http://schemas.openxmlformats.org/spreadsheetml/2006/main" xmlns:r="http://schemas.openxmlformats.org/officeDocument/2006/relationships">
  <dimension ref="A1:P135"/>
  <sheetViews>
    <sheetView zoomScale="70" zoomScaleNormal="70" zoomScalePageLayoutView="0" workbookViewId="0" topLeftCell="A1">
      <pane xSplit="4" ySplit="6" topLeftCell="E205" activePane="bottomRight" state="frozen"/>
      <selection pane="topLeft" activeCell="H10" sqref="H10"/>
      <selection pane="topRight" activeCell="H10" sqref="H10"/>
      <selection pane="bottomLeft" activeCell="H10" sqref="H10"/>
      <selection pane="bottomRight" activeCell="F151" sqref="F151"/>
    </sheetView>
  </sheetViews>
  <sheetFormatPr defaultColWidth="9.140625" defaultRowHeight="15"/>
  <cols>
    <col min="1" max="1" width="9.140625" style="6" customWidth="1"/>
    <col min="2" max="2" width="43.28125" style="6" customWidth="1"/>
    <col min="3" max="3" width="15.57421875" style="6" customWidth="1"/>
    <col min="4" max="4" width="9.140625" style="6" customWidth="1"/>
    <col min="5" max="5" width="18.421875" style="6" customWidth="1"/>
    <col min="6" max="6" width="16.8515625" style="6" customWidth="1"/>
    <col min="7" max="7" width="16.7109375" style="5" customWidth="1"/>
    <col min="8" max="8" width="16.8515625" style="6" customWidth="1"/>
    <col min="9" max="9" width="13.00390625" style="6" customWidth="1"/>
    <col min="10" max="10" width="16.57421875" style="6" customWidth="1"/>
    <col min="11" max="11" width="20.00390625" style="6" customWidth="1"/>
    <col min="12" max="12" width="19.140625" style="6" customWidth="1"/>
    <col min="13" max="16384" width="9.140625" style="6" customWidth="1"/>
  </cols>
  <sheetData>
    <row r="1" spans="1:12" ht="55.5" customHeight="1" thickBot="1">
      <c r="A1" s="185" t="s">
        <v>0</v>
      </c>
      <c r="B1" s="186"/>
      <c r="C1" s="186"/>
      <c r="D1" s="186"/>
      <c r="E1" s="186"/>
      <c r="F1" s="186"/>
      <c r="G1" s="186"/>
      <c r="H1" s="186"/>
      <c r="I1" s="186"/>
      <c r="J1" s="186"/>
      <c r="K1" s="186"/>
      <c r="L1" s="187"/>
    </row>
    <row r="2" spans="1:12" ht="17.25" thickBot="1">
      <c r="A2" s="188" t="s">
        <v>1</v>
      </c>
      <c r="B2" s="188"/>
      <c r="C2" s="188"/>
      <c r="D2" s="189"/>
      <c r="E2" s="189"/>
      <c r="F2" s="189"/>
      <c r="G2" s="189"/>
      <c r="H2" s="189"/>
      <c r="I2" s="189"/>
      <c r="J2" s="189"/>
      <c r="K2" s="189"/>
      <c r="L2" s="189"/>
    </row>
    <row r="3" spans="1:12" ht="17.25" customHeight="1" thickBot="1">
      <c r="A3" s="190" t="s">
        <v>2</v>
      </c>
      <c r="B3" s="190"/>
      <c r="C3" s="190"/>
      <c r="D3" s="189"/>
      <c r="E3" s="189"/>
      <c r="F3" s="189"/>
      <c r="G3" s="189"/>
      <c r="H3" s="189"/>
      <c r="I3" s="189"/>
      <c r="J3" s="189"/>
      <c r="K3" s="189"/>
      <c r="L3" s="189"/>
    </row>
    <row r="4" spans="1:12" ht="65.25" customHeight="1" thickBot="1">
      <c r="A4" s="191" t="s">
        <v>36</v>
      </c>
      <c r="B4" s="192"/>
      <c r="C4" s="192"/>
      <c r="D4" s="192"/>
      <c r="E4" s="192"/>
      <c r="F4" s="192"/>
      <c r="G4" s="192"/>
      <c r="H4" s="192"/>
      <c r="I4" s="192"/>
      <c r="J4" s="192"/>
      <c r="K4" s="192"/>
      <c r="L4" s="193"/>
    </row>
    <row r="5" spans="1:12" s="8" customFormat="1" ht="105.75" thickBot="1">
      <c r="A5" s="7" t="s">
        <v>4</v>
      </c>
      <c r="B5" s="7" t="s">
        <v>5</v>
      </c>
      <c r="C5" s="122" t="s">
        <v>6</v>
      </c>
      <c r="D5" s="122" t="s">
        <v>7</v>
      </c>
      <c r="E5" s="122" t="s">
        <v>37</v>
      </c>
      <c r="F5" s="122" t="s">
        <v>38</v>
      </c>
      <c r="G5" s="132" t="s">
        <v>39</v>
      </c>
      <c r="H5" s="122" t="s">
        <v>40</v>
      </c>
      <c r="I5" s="122" t="s">
        <v>41</v>
      </c>
      <c r="J5" s="122" t="s">
        <v>42</v>
      </c>
      <c r="K5" s="122" t="s">
        <v>43</v>
      </c>
      <c r="L5" s="122" t="s">
        <v>44</v>
      </c>
    </row>
    <row r="6" spans="1:12" s="8" customFormat="1" ht="16.5">
      <c r="A6" s="69">
        <v>1</v>
      </c>
      <c r="B6" s="69">
        <v>2</v>
      </c>
      <c r="C6" s="123">
        <v>3</v>
      </c>
      <c r="D6" s="123">
        <v>4</v>
      </c>
      <c r="E6" s="123">
        <v>5</v>
      </c>
      <c r="F6" s="123">
        <v>6</v>
      </c>
      <c r="G6" s="133" t="s">
        <v>45</v>
      </c>
      <c r="H6" s="123" t="s">
        <v>46</v>
      </c>
      <c r="I6" s="123">
        <v>9</v>
      </c>
      <c r="J6" s="123" t="s">
        <v>47</v>
      </c>
      <c r="K6" s="123" t="s">
        <v>48</v>
      </c>
      <c r="L6" s="123">
        <v>12</v>
      </c>
    </row>
    <row r="7" spans="1:12" ht="16.5">
      <c r="A7" s="70" t="s">
        <v>49</v>
      </c>
      <c r="B7" s="71" t="s">
        <v>50</v>
      </c>
      <c r="C7" s="146"/>
      <c r="D7" s="136"/>
      <c r="E7" s="135"/>
      <c r="F7" s="135"/>
      <c r="G7" s="111"/>
      <c r="H7" s="126"/>
      <c r="I7" s="129"/>
      <c r="J7" s="124"/>
      <c r="K7" s="126"/>
      <c r="L7" s="124"/>
    </row>
    <row r="8" spans="1:16" ht="168.75" customHeight="1">
      <c r="A8" s="72" t="s">
        <v>51</v>
      </c>
      <c r="B8" s="73" t="s">
        <v>52</v>
      </c>
      <c r="C8" s="147">
        <v>7305</v>
      </c>
      <c r="D8" s="137" t="s">
        <v>19</v>
      </c>
      <c r="E8" s="135"/>
      <c r="F8" s="135"/>
      <c r="G8" s="110">
        <f>E8+F8</f>
        <v>0</v>
      </c>
      <c r="H8" s="126">
        <f>C8*G8</f>
        <v>0</v>
      </c>
      <c r="I8" s="130">
        <v>0.18</v>
      </c>
      <c r="J8" s="126">
        <f>H8*I8</f>
        <v>0</v>
      </c>
      <c r="K8" s="126">
        <f>H8+J8</f>
        <v>0</v>
      </c>
      <c r="L8" s="124"/>
      <c r="N8" s="83"/>
      <c r="P8" s="83"/>
    </row>
    <row r="9" spans="1:16" ht="101.25" customHeight="1">
      <c r="A9" s="72" t="s">
        <v>53</v>
      </c>
      <c r="B9" s="73" t="s">
        <v>54</v>
      </c>
      <c r="C9" s="148">
        <v>668</v>
      </c>
      <c r="D9" s="138" t="s">
        <v>55</v>
      </c>
      <c r="E9" s="135"/>
      <c r="F9" s="135"/>
      <c r="G9" s="110">
        <f aca="true" t="shared" si="0" ref="G9:G72">E9+F9</f>
        <v>0</v>
      </c>
      <c r="H9" s="126">
        <f aca="true" t="shared" si="1" ref="H9:H72">C9*G9</f>
        <v>0</v>
      </c>
      <c r="I9" s="130">
        <v>0.18</v>
      </c>
      <c r="J9" s="126">
        <f>H9*I9</f>
        <v>0</v>
      </c>
      <c r="K9" s="126">
        <f>H9+J9</f>
        <v>0</v>
      </c>
      <c r="L9" s="124"/>
      <c r="N9" s="83"/>
      <c r="P9" s="83"/>
    </row>
    <row r="10" spans="1:16" ht="141" customHeight="1">
      <c r="A10" s="72" t="s">
        <v>56</v>
      </c>
      <c r="B10" s="73" t="s">
        <v>57</v>
      </c>
      <c r="C10" s="148">
        <v>67</v>
      </c>
      <c r="D10" s="138" t="s">
        <v>55</v>
      </c>
      <c r="E10" s="135"/>
      <c r="F10" s="135"/>
      <c r="G10" s="110">
        <f t="shared" si="0"/>
        <v>0</v>
      </c>
      <c r="H10" s="126">
        <f t="shared" si="1"/>
        <v>0</v>
      </c>
      <c r="I10" s="130">
        <v>0.18</v>
      </c>
      <c r="J10" s="126">
        <f>H10*I10</f>
        <v>0</v>
      </c>
      <c r="K10" s="126">
        <f>H10+J10</f>
        <v>0</v>
      </c>
      <c r="L10" s="124"/>
      <c r="N10" s="83"/>
      <c r="P10" s="83"/>
    </row>
    <row r="11" spans="1:16" ht="28.5">
      <c r="A11" s="72" t="s">
        <v>58</v>
      </c>
      <c r="B11" s="73" t="s">
        <v>59</v>
      </c>
      <c r="C11" s="149"/>
      <c r="D11" s="138"/>
      <c r="E11" s="135"/>
      <c r="F11" s="135"/>
      <c r="G11" s="111"/>
      <c r="H11" s="126"/>
      <c r="I11" s="129"/>
      <c r="J11" s="126"/>
      <c r="K11" s="126"/>
      <c r="L11" s="124"/>
      <c r="N11" s="83"/>
      <c r="P11" s="83"/>
    </row>
    <row r="12" spans="1:16" ht="57">
      <c r="A12" s="72" t="s">
        <v>60</v>
      </c>
      <c r="B12" s="73" t="s">
        <v>61</v>
      </c>
      <c r="C12" s="149"/>
      <c r="D12" s="138"/>
      <c r="E12" s="135"/>
      <c r="F12" s="135"/>
      <c r="G12" s="111"/>
      <c r="H12" s="126"/>
      <c r="I12" s="129"/>
      <c r="J12" s="126"/>
      <c r="K12" s="126"/>
      <c r="L12" s="124"/>
      <c r="N12" s="83"/>
      <c r="P12" s="83"/>
    </row>
    <row r="13" spans="1:16" ht="16.5">
      <c r="A13" s="74" t="s">
        <v>62</v>
      </c>
      <c r="B13" s="73" t="s">
        <v>63</v>
      </c>
      <c r="C13" s="150">
        <v>138</v>
      </c>
      <c r="D13" s="138" t="s">
        <v>21</v>
      </c>
      <c r="E13" s="135"/>
      <c r="F13" s="135"/>
      <c r="G13" s="110">
        <f t="shared" si="0"/>
        <v>0</v>
      </c>
      <c r="H13" s="126">
        <f t="shared" si="1"/>
        <v>0</v>
      </c>
      <c r="I13" s="130">
        <v>0.18</v>
      </c>
      <c r="J13" s="126">
        <f>H13*I13</f>
        <v>0</v>
      </c>
      <c r="K13" s="126">
        <f>H13+J13</f>
        <v>0</v>
      </c>
      <c r="L13" s="124"/>
      <c r="N13" s="83"/>
      <c r="P13" s="83"/>
    </row>
    <row r="14" spans="1:16" ht="16.5">
      <c r="A14" s="74" t="s">
        <v>64</v>
      </c>
      <c r="B14" s="75" t="s">
        <v>65</v>
      </c>
      <c r="C14" s="150">
        <v>1111.664</v>
      </c>
      <c r="D14" s="139" t="s">
        <v>21</v>
      </c>
      <c r="E14" s="135"/>
      <c r="F14" s="135"/>
      <c r="G14" s="110">
        <f t="shared" si="0"/>
        <v>0</v>
      </c>
      <c r="H14" s="126">
        <f t="shared" si="1"/>
        <v>0</v>
      </c>
      <c r="I14" s="130">
        <v>0.18</v>
      </c>
      <c r="J14" s="126">
        <f>H14*I14</f>
        <v>0</v>
      </c>
      <c r="K14" s="126">
        <f>H14+J14</f>
        <v>0</v>
      </c>
      <c r="L14" s="124"/>
      <c r="N14" s="83"/>
      <c r="P14" s="83"/>
    </row>
    <row r="15" spans="1:16" ht="16.5">
      <c r="A15" s="74" t="s">
        <v>66</v>
      </c>
      <c r="B15" s="76" t="s">
        <v>67</v>
      </c>
      <c r="C15" s="150">
        <v>25</v>
      </c>
      <c r="D15" s="139" t="s">
        <v>21</v>
      </c>
      <c r="E15" s="135"/>
      <c r="F15" s="135"/>
      <c r="G15" s="110">
        <f t="shared" si="0"/>
        <v>0</v>
      </c>
      <c r="H15" s="126">
        <f t="shared" si="1"/>
        <v>0</v>
      </c>
      <c r="I15" s="130">
        <v>0.18</v>
      </c>
      <c r="J15" s="126">
        <f>H15*I15</f>
        <v>0</v>
      </c>
      <c r="K15" s="126">
        <f>H15+J15</f>
        <v>0</v>
      </c>
      <c r="L15" s="124"/>
      <c r="N15" s="83"/>
      <c r="P15" s="83"/>
    </row>
    <row r="16" spans="1:16" ht="16.5">
      <c r="A16" s="74" t="s">
        <v>68</v>
      </c>
      <c r="B16" s="75" t="s">
        <v>69</v>
      </c>
      <c r="C16" s="150">
        <v>26.4</v>
      </c>
      <c r="D16" s="139" t="s">
        <v>21</v>
      </c>
      <c r="E16" s="135"/>
      <c r="F16" s="135"/>
      <c r="G16" s="110">
        <f t="shared" si="0"/>
        <v>0</v>
      </c>
      <c r="H16" s="126">
        <f t="shared" si="1"/>
        <v>0</v>
      </c>
      <c r="I16" s="130">
        <v>0.18</v>
      </c>
      <c r="J16" s="126">
        <f>H16*I16</f>
        <v>0</v>
      </c>
      <c r="K16" s="126">
        <f>H16+J16</f>
        <v>0</v>
      </c>
      <c r="L16" s="124"/>
      <c r="N16" s="83"/>
      <c r="P16" s="83"/>
    </row>
    <row r="17" spans="1:16" ht="16.5">
      <c r="A17" s="74" t="s">
        <v>70</v>
      </c>
      <c r="B17" s="75" t="s">
        <v>71</v>
      </c>
      <c r="C17" s="150">
        <v>5.5</v>
      </c>
      <c r="D17" s="138" t="s">
        <v>21</v>
      </c>
      <c r="E17" s="135"/>
      <c r="F17" s="135"/>
      <c r="G17" s="110">
        <f t="shared" si="0"/>
        <v>0</v>
      </c>
      <c r="H17" s="126">
        <f t="shared" si="1"/>
        <v>0</v>
      </c>
      <c r="I17" s="130">
        <v>0.18</v>
      </c>
      <c r="J17" s="126">
        <f>H17*I17</f>
        <v>0</v>
      </c>
      <c r="K17" s="126">
        <f>H17+J17</f>
        <v>0</v>
      </c>
      <c r="L17" s="124"/>
      <c r="N17" s="83"/>
      <c r="P17" s="83"/>
    </row>
    <row r="18" spans="1:16" ht="16.5">
      <c r="A18" s="74" t="s">
        <v>72</v>
      </c>
      <c r="B18" s="75" t="s">
        <v>73</v>
      </c>
      <c r="C18" s="150">
        <v>8</v>
      </c>
      <c r="D18" s="138" t="s">
        <v>21</v>
      </c>
      <c r="E18" s="135"/>
      <c r="F18" s="135"/>
      <c r="G18" s="110">
        <f t="shared" si="0"/>
        <v>0</v>
      </c>
      <c r="H18" s="126">
        <f t="shared" si="1"/>
        <v>0</v>
      </c>
      <c r="I18" s="130">
        <v>0.18</v>
      </c>
      <c r="J18" s="126">
        <f>H18*I18</f>
        <v>0</v>
      </c>
      <c r="K18" s="126">
        <f>H18+J18</f>
        <v>0</v>
      </c>
      <c r="L18" s="124"/>
      <c r="N18" s="83"/>
      <c r="P18" s="83"/>
    </row>
    <row r="19" spans="1:16" ht="71.25">
      <c r="A19" s="72" t="s">
        <v>74</v>
      </c>
      <c r="B19" s="73" t="s">
        <v>75</v>
      </c>
      <c r="C19" s="149"/>
      <c r="D19" s="139"/>
      <c r="E19" s="135"/>
      <c r="F19" s="135"/>
      <c r="G19" s="111"/>
      <c r="H19" s="126"/>
      <c r="I19" s="129"/>
      <c r="J19" s="126"/>
      <c r="K19" s="126"/>
      <c r="L19" s="124"/>
      <c r="N19" s="83"/>
      <c r="P19" s="83"/>
    </row>
    <row r="20" spans="1:16" ht="16.5">
      <c r="A20" s="74" t="s">
        <v>76</v>
      </c>
      <c r="B20" s="75" t="s">
        <v>65</v>
      </c>
      <c r="C20" s="148">
        <v>973</v>
      </c>
      <c r="D20" s="138" t="s">
        <v>55</v>
      </c>
      <c r="E20" s="135"/>
      <c r="F20" s="135"/>
      <c r="G20" s="110">
        <f t="shared" si="0"/>
        <v>0</v>
      </c>
      <c r="H20" s="126">
        <f t="shared" si="1"/>
        <v>0</v>
      </c>
      <c r="I20" s="130">
        <v>0.18</v>
      </c>
      <c r="J20" s="126">
        <f aca="true" t="shared" si="2" ref="J20:J25">H20*I20</f>
        <v>0</v>
      </c>
      <c r="K20" s="126">
        <f aca="true" t="shared" si="3" ref="K20:K25">H20+J20</f>
        <v>0</v>
      </c>
      <c r="L20" s="124"/>
      <c r="N20" s="83"/>
      <c r="P20" s="83"/>
    </row>
    <row r="21" spans="1:16" ht="16.5">
      <c r="A21" s="74" t="s">
        <v>77</v>
      </c>
      <c r="B21" s="75" t="s">
        <v>78</v>
      </c>
      <c r="C21" s="148">
        <v>36</v>
      </c>
      <c r="D21" s="138" t="s">
        <v>55</v>
      </c>
      <c r="E21" s="135"/>
      <c r="F21" s="135"/>
      <c r="G21" s="110">
        <f t="shared" si="0"/>
        <v>0</v>
      </c>
      <c r="H21" s="126">
        <f t="shared" si="1"/>
        <v>0</v>
      </c>
      <c r="I21" s="130">
        <v>0.18</v>
      </c>
      <c r="J21" s="126">
        <f t="shared" si="2"/>
        <v>0</v>
      </c>
      <c r="K21" s="126">
        <f t="shared" si="3"/>
        <v>0</v>
      </c>
      <c r="L21" s="124"/>
      <c r="N21" s="83"/>
      <c r="P21" s="83"/>
    </row>
    <row r="22" spans="1:16" ht="16.5">
      <c r="A22" s="74" t="s">
        <v>79</v>
      </c>
      <c r="B22" s="75" t="s">
        <v>69</v>
      </c>
      <c r="C22" s="148">
        <v>33</v>
      </c>
      <c r="D22" s="138" t="s">
        <v>55</v>
      </c>
      <c r="E22" s="135"/>
      <c r="F22" s="135"/>
      <c r="G22" s="110">
        <f t="shared" si="0"/>
        <v>0</v>
      </c>
      <c r="H22" s="126">
        <f t="shared" si="1"/>
        <v>0</v>
      </c>
      <c r="I22" s="130">
        <v>0.18</v>
      </c>
      <c r="J22" s="126">
        <f t="shared" si="2"/>
        <v>0</v>
      </c>
      <c r="K22" s="126">
        <f t="shared" si="3"/>
        <v>0</v>
      </c>
      <c r="L22" s="124"/>
      <c r="N22" s="83"/>
      <c r="P22" s="83"/>
    </row>
    <row r="23" spans="1:16" ht="16.5">
      <c r="A23" s="74" t="s">
        <v>80</v>
      </c>
      <c r="B23" s="75" t="s">
        <v>71</v>
      </c>
      <c r="C23" s="148">
        <v>19</v>
      </c>
      <c r="D23" s="138" t="s">
        <v>55</v>
      </c>
      <c r="E23" s="135"/>
      <c r="F23" s="135"/>
      <c r="G23" s="110">
        <f t="shared" si="0"/>
        <v>0</v>
      </c>
      <c r="H23" s="126">
        <f t="shared" si="1"/>
        <v>0</v>
      </c>
      <c r="I23" s="130">
        <v>0.18</v>
      </c>
      <c r="J23" s="126">
        <f t="shared" si="2"/>
        <v>0</v>
      </c>
      <c r="K23" s="126">
        <f t="shared" si="3"/>
        <v>0</v>
      </c>
      <c r="L23" s="124"/>
      <c r="N23" s="83"/>
      <c r="P23" s="83"/>
    </row>
    <row r="24" spans="1:16" ht="16.5">
      <c r="A24" s="74" t="s">
        <v>81</v>
      </c>
      <c r="B24" s="75" t="s">
        <v>82</v>
      </c>
      <c r="C24" s="148">
        <v>5</v>
      </c>
      <c r="D24" s="138" t="s">
        <v>55</v>
      </c>
      <c r="E24" s="135"/>
      <c r="F24" s="135"/>
      <c r="G24" s="110">
        <f t="shared" si="0"/>
        <v>0</v>
      </c>
      <c r="H24" s="126">
        <f t="shared" si="1"/>
        <v>0</v>
      </c>
      <c r="I24" s="130">
        <v>0.18</v>
      </c>
      <c r="J24" s="126">
        <f t="shared" si="2"/>
        <v>0</v>
      </c>
      <c r="K24" s="126">
        <f t="shared" si="3"/>
        <v>0</v>
      </c>
      <c r="L24" s="124"/>
      <c r="N24" s="83"/>
      <c r="P24" s="83"/>
    </row>
    <row r="25" spans="1:16" ht="16.5">
      <c r="A25" s="74" t="s">
        <v>83</v>
      </c>
      <c r="B25" s="75" t="s">
        <v>63</v>
      </c>
      <c r="C25" s="148">
        <v>30</v>
      </c>
      <c r="D25" s="138" t="s">
        <v>55</v>
      </c>
      <c r="E25" s="135"/>
      <c r="F25" s="135"/>
      <c r="G25" s="110">
        <f t="shared" si="0"/>
        <v>0</v>
      </c>
      <c r="H25" s="126">
        <f t="shared" si="1"/>
        <v>0</v>
      </c>
      <c r="I25" s="130">
        <v>0.18</v>
      </c>
      <c r="J25" s="126">
        <f t="shared" si="2"/>
        <v>0</v>
      </c>
      <c r="K25" s="126">
        <f t="shared" si="3"/>
        <v>0</v>
      </c>
      <c r="L25" s="124"/>
      <c r="N25" s="83"/>
      <c r="P25" s="83"/>
    </row>
    <row r="26" spans="1:16" ht="57">
      <c r="A26" s="72" t="s">
        <v>84</v>
      </c>
      <c r="B26" s="73" t="s">
        <v>85</v>
      </c>
      <c r="C26" s="149"/>
      <c r="D26" s="138"/>
      <c r="E26" s="135"/>
      <c r="F26" s="135"/>
      <c r="G26" s="111"/>
      <c r="H26" s="126"/>
      <c r="I26" s="129"/>
      <c r="J26" s="126"/>
      <c r="K26" s="126"/>
      <c r="L26" s="124"/>
      <c r="N26" s="83"/>
      <c r="P26" s="83"/>
    </row>
    <row r="27" spans="1:16" ht="16.5">
      <c r="A27" s="74" t="s">
        <v>86</v>
      </c>
      <c r="B27" s="75" t="s">
        <v>65</v>
      </c>
      <c r="C27" s="148">
        <v>110</v>
      </c>
      <c r="D27" s="138" t="s">
        <v>55</v>
      </c>
      <c r="E27" s="135"/>
      <c r="F27" s="135"/>
      <c r="G27" s="110">
        <f t="shared" si="0"/>
        <v>0</v>
      </c>
      <c r="H27" s="126">
        <f t="shared" si="1"/>
        <v>0</v>
      </c>
      <c r="I27" s="130">
        <v>0.18</v>
      </c>
      <c r="J27" s="126">
        <f aca="true" t="shared" si="4" ref="J27:J32">H27*I27</f>
        <v>0</v>
      </c>
      <c r="K27" s="126">
        <f aca="true" t="shared" si="5" ref="K27:K32">H27+J27</f>
        <v>0</v>
      </c>
      <c r="L27" s="124"/>
      <c r="N27" s="83"/>
      <c r="P27" s="83"/>
    </row>
    <row r="28" spans="1:16" ht="16.5">
      <c r="A28" s="74" t="s">
        <v>87</v>
      </c>
      <c r="B28" s="75" t="s">
        <v>78</v>
      </c>
      <c r="C28" s="148">
        <v>6</v>
      </c>
      <c r="D28" s="138" t="s">
        <v>55</v>
      </c>
      <c r="E28" s="135"/>
      <c r="F28" s="135"/>
      <c r="G28" s="110">
        <f t="shared" si="0"/>
        <v>0</v>
      </c>
      <c r="H28" s="126">
        <f t="shared" si="1"/>
        <v>0</v>
      </c>
      <c r="I28" s="130">
        <v>0.18</v>
      </c>
      <c r="J28" s="126">
        <f t="shared" si="4"/>
        <v>0</v>
      </c>
      <c r="K28" s="126">
        <f t="shared" si="5"/>
        <v>0</v>
      </c>
      <c r="L28" s="124"/>
      <c r="N28" s="83"/>
      <c r="P28" s="83"/>
    </row>
    <row r="29" spans="1:16" ht="16.5">
      <c r="A29" s="74" t="s">
        <v>88</v>
      </c>
      <c r="B29" s="75" t="s">
        <v>69</v>
      </c>
      <c r="C29" s="148">
        <v>3</v>
      </c>
      <c r="D29" s="138" t="s">
        <v>55</v>
      </c>
      <c r="E29" s="135"/>
      <c r="F29" s="135"/>
      <c r="G29" s="110">
        <f t="shared" si="0"/>
        <v>0</v>
      </c>
      <c r="H29" s="126">
        <f t="shared" si="1"/>
        <v>0</v>
      </c>
      <c r="I29" s="130">
        <v>0.18</v>
      </c>
      <c r="J29" s="126">
        <f t="shared" si="4"/>
        <v>0</v>
      </c>
      <c r="K29" s="126">
        <f t="shared" si="5"/>
        <v>0</v>
      </c>
      <c r="L29" s="124"/>
      <c r="N29" s="83"/>
      <c r="P29" s="83"/>
    </row>
    <row r="30" spans="1:16" ht="16.5">
      <c r="A30" s="74" t="s">
        <v>89</v>
      </c>
      <c r="B30" s="75" t="s">
        <v>71</v>
      </c>
      <c r="C30" s="148">
        <v>20</v>
      </c>
      <c r="D30" s="138" t="s">
        <v>55</v>
      </c>
      <c r="E30" s="135"/>
      <c r="F30" s="135"/>
      <c r="G30" s="110">
        <f t="shared" si="0"/>
        <v>0</v>
      </c>
      <c r="H30" s="126">
        <f t="shared" si="1"/>
        <v>0</v>
      </c>
      <c r="I30" s="130">
        <v>0.18</v>
      </c>
      <c r="J30" s="126">
        <f t="shared" si="4"/>
        <v>0</v>
      </c>
      <c r="K30" s="126">
        <f t="shared" si="5"/>
        <v>0</v>
      </c>
      <c r="L30" s="124"/>
      <c r="N30" s="83"/>
      <c r="P30" s="83"/>
    </row>
    <row r="31" spans="1:16" ht="16.5">
      <c r="A31" s="74" t="s">
        <v>90</v>
      </c>
      <c r="B31" s="75" t="s">
        <v>82</v>
      </c>
      <c r="C31" s="148">
        <v>5</v>
      </c>
      <c r="D31" s="138" t="s">
        <v>55</v>
      </c>
      <c r="E31" s="135"/>
      <c r="F31" s="135"/>
      <c r="G31" s="110">
        <f t="shared" si="0"/>
        <v>0</v>
      </c>
      <c r="H31" s="126">
        <f t="shared" si="1"/>
        <v>0</v>
      </c>
      <c r="I31" s="130">
        <v>0.18</v>
      </c>
      <c r="J31" s="126">
        <f t="shared" si="4"/>
        <v>0</v>
      </c>
      <c r="K31" s="126">
        <f t="shared" si="5"/>
        <v>0</v>
      </c>
      <c r="L31" s="124"/>
      <c r="N31" s="83"/>
      <c r="P31" s="83"/>
    </row>
    <row r="32" spans="1:16" ht="16.5">
      <c r="A32" s="74" t="s">
        <v>91</v>
      </c>
      <c r="B32" s="75" t="s">
        <v>63</v>
      </c>
      <c r="C32" s="148">
        <v>55</v>
      </c>
      <c r="D32" s="138" t="s">
        <v>55</v>
      </c>
      <c r="E32" s="135"/>
      <c r="F32" s="135"/>
      <c r="G32" s="110">
        <f t="shared" si="0"/>
        <v>0</v>
      </c>
      <c r="H32" s="126">
        <f t="shared" si="1"/>
        <v>0</v>
      </c>
      <c r="I32" s="130">
        <v>0.18</v>
      </c>
      <c r="J32" s="126">
        <f t="shared" si="4"/>
        <v>0</v>
      </c>
      <c r="K32" s="126">
        <f t="shared" si="5"/>
        <v>0</v>
      </c>
      <c r="L32" s="124"/>
      <c r="N32" s="83"/>
      <c r="P32" s="83"/>
    </row>
    <row r="33" spans="1:16" ht="57">
      <c r="A33" s="72" t="s">
        <v>92</v>
      </c>
      <c r="B33" s="73" t="s">
        <v>93</v>
      </c>
      <c r="C33" s="149"/>
      <c r="D33" s="138"/>
      <c r="E33" s="135"/>
      <c r="F33" s="135"/>
      <c r="G33" s="111"/>
      <c r="H33" s="126"/>
      <c r="I33" s="129"/>
      <c r="J33" s="126"/>
      <c r="K33" s="126"/>
      <c r="L33" s="124"/>
      <c r="N33" s="83"/>
      <c r="P33" s="83"/>
    </row>
    <row r="34" spans="1:16" ht="16.5">
      <c r="A34" s="74" t="s">
        <v>94</v>
      </c>
      <c r="B34" s="75" t="s">
        <v>65</v>
      </c>
      <c r="C34" s="148">
        <v>154</v>
      </c>
      <c r="D34" s="138" t="s">
        <v>55</v>
      </c>
      <c r="E34" s="135"/>
      <c r="F34" s="135"/>
      <c r="G34" s="110">
        <f t="shared" si="0"/>
        <v>0</v>
      </c>
      <c r="H34" s="126">
        <f t="shared" si="1"/>
        <v>0</v>
      </c>
      <c r="I34" s="130">
        <v>0.18</v>
      </c>
      <c r="J34" s="126">
        <f aca="true" t="shared" si="6" ref="J34:J39">H34*I34</f>
        <v>0</v>
      </c>
      <c r="K34" s="126">
        <f aca="true" t="shared" si="7" ref="K34:K39">H34+J34</f>
        <v>0</v>
      </c>
      <c r="L34" s="124"/>
      <c r="N34" s="83"/>
      <c r="P34" s="83"/>
    </row>
    <row r="35" spans="1:16" ht="16.5">
      <c r="A35" s="74" t="s">
        <v>95</v>
      </c>
      <c r="B35" s="75" t="s">
        <v>78</v>
      </c>
      <c r="C35" s="148">
        <v>41</v>
      </c>
      <c r="D35" s="138" t="s">
        <v>55</v>
      </c>
      <c r="E35" s="135"/>
      <c r="F35" s="135"/>
      <c r="G35" s="110">
        <f t="shared" si="0"/>
        <v>0</v>
      </c>
      <c r="H35" s="126">
        <f t="shared" si="1"/>
        <v>0</v>
      </c>
      <c r="I35" s="130">
        <v>0.18</v>
      </c>
      <c r="J35" s="126">
        <f t="shared" si="6"/>
        <v>0</v>
      </c>
      <c r="K35" s="126">
        <f t="shared" si="7"/>
        <v>0</v>
      </c>
      <c r="L35" s="124"/>
      <c r="N35" s="83"/>
      <c r="P35" s="83"/>
    </row>
    <row r="36" spans="1:16" ht="16.5">
      <c r="A36" s="74" t="s">
        <v>96</v>
      </c>
      <c r="B36" s="75" t="s">
        <v>97</v>
      </c>
      <c r="C36" s="148">
        <v>39</v>
      </c>
      <c r="D36" s="138" t="s">
        <v>55</v>
      </c>
      <c r="E36" s="135"/>
      <c r="F36" s="135"/>
      <c r="G36" s="110">
        <f t="shared" si="0"/>
        <v>0</v>
      </c>
      <c r="H36" s="126">
        <f t="shared" si="1"/>
        <v>0</v>
      </c>
      <c r="I36" s="130">
        <v>0.18</v>
      </c>
      <c r="J36" s="126">
        <f t="shared" si="6"/>
        <v>0</v>
      </c>
      <c r="K36" s="126">
        <f t="shared" si="7"/>
        <v>0</v>
      </c>
      <c r="L36" s="124"/>
      <c r="N36" s="83"/>
      <c r="P36" s="83"/>
    </row>
    <row r="37" spans="1:16" ht="16.5">
      <c r="A37" s="74" t="s">
        <v>98</v>
      </c>
      <c r="B37" s="75" t="s">
        <v>71</v>
      </c>
      <c r="C37" s="148">
        <v>63</v>
      </c>
      <c r="D37" s="138" t="s">
        <v>55</v>
      </c>
      <c r="E37" s="135"/>
      <c r="F37" s="135"/>
      <c r="G37" s="110">
        <f t="shared" si="0"/>
        <v>0</v>
      </c>
      <c r="H37" s="126">
        <f t="shared" si="1"/>
        <v>0</v>
      </c>
      <c r="I37" s="130">
        <v>0.18</v>
      </c>
      <c r="J37" s="126">
        <f t="shared" si="6"/>
        <v>0</v>
      </c>
      <c r="K37" s="126">
        <f t="shared" si="7"/>
        <v>0</v>
      </c>
      <c r="L37" s="124"/>
      <c r="N37" s="83"/>
      <c r="P37" s="83"/>
    </row>
    <row r="38" spans="1:16" ht="16.5">
      <c r="A38" s="74" t="s">
        <v>99</v>
      </c>
      <c r="B38" s="75" t="s">
        <v>82</v>
      </c>
      <c r="C38" s="148">
        <v>6</v>
      </c>
      <c r="D38" s="138" t="s">
        <v>55</v>
      </c>
      <c r="E38" s="135"/>
      <c r="F38" s="135"/>
      <c r="G38" s="110">
        <f t="shared" si="0"/>
        <v>0</v>
      </c>
      <c r="H38" s="126">
        <f t="shared" si="1"/>
        <v>0</v>
      </c>
      <c r="I38" s="130">
        <v>0.18</v>
      </c>
      <c r="J38" s="126">
        <f t="shared" si="6"/>
        <v>0</v>
      </c>
      <c r="K38" s="126">
        <f t="shared" si="7"/>
        <v>0</v>
      </c>
      <c r="L38" s="124"/>
      <c r="N38" s="83"/>
      <c r="P38" s="83"/>
    </row>
    <row r="39" spans="1:16" ht="16.5">
      <c r="A39" s="74" t="s">
        <v>100</v>
      </c>
      <c r="B39" s="75" t="s">
        <v>63</v>
      </c>
      <c r="C39" s="148">
        <v>38</v>
      </c>
      <c r="D39" s="138" t="s">
        <v>55</v>
      </c>
      <c r="E39" s="135"/>
      <c r="F39" s="135"/>
      <c r="G39" s="110">
        <f t="shared" si="0"/>
        <v>0</v>
      </c>
      <c r="H39" s="126">
        <f t="shared" si="1"/>
        <v>0</v>
      </c>
      <c r="I39" s="130">
        <v>0.18</v>
      </c>
      <c r="J39" s="126">
        <f t="shared" si="6"/>
        <v>0</v>
      </c>
      <c r="K39" s="126">
        <f t="shared" si="7"/>
        <v>0</v>
      </c>
      <c r="L39" s="124"/>
      <c r="N39" s="83"/>
      <c r="P39" s="83"/>
    </row>
    <row r="40" spans="1:16" ht="57">
      <c r="A40" s="72" t="s">
        <v>101</v>
      </c>
      <c r="B40" s="73" t="s">
        <v>102</v>
      </c>
      <c r="C40" s="149"/>
      <c r="D40" s="138"/>
      <c r="E40" s="135"/>
      <c r="F40" s="135"/>
      <c r="G40" s="111"/>
      <c r="H40" s="126"/>
      <c r="I40" s="129"/>
      <c r="J40" s="126"/>
      <c r="K40" s="126"/>
      <c r="L40" s="124"/>
      <c r="N40" s="83"/>
      <c r="P40" s="83"/>
    </row>
    <row r="41" spans="1:16" ht="16.5">
      <c r="A41" s="74" t="s">
        <v>103</v>
      </c>
      <c r="B41" s="75" t="s">
        <v>65</v>
      </c>
      <c r="C41" s="148">
        <v>6266</v>
      </c>
      <c r="D41" s="138" t="s">
        <v>55</v>
      </c>
      <c r="E41" s="135"/>
      <c r="F41" s="135"/>
      <c r="G41" s="110">
        <f t="shared" si="0"/>
        <v>0</v>
      </c>
      <c r="H41" s="126">
        <f t="shared" si="1"/>
        <v>0</v>
      </c>
      <c r="I41" s="130">
        <v>0.18</v>
      </c>
      <c r="J41" s="126">
        <f aca="true" t="shared" si="8" ref="J41:J46">H41*I41</f>
        <v>0</v>
      </c>
      <c r="K41" s="126">
        <f aca="true" t="shared" si="9" ref="K41:K46">H41+J41</f>
        <v>0</v>
      </c>
      <c r="L41" s="124"/>
      <c r="N41" s="83"/>
      <c r="P41" s="83"/>
    </row>
    <row r="42" spans="1:16" ht="16.5">
      <c r="A42" s="74" t="s">
        <v>104</v>
      </c>
      <c r="B42" s="75" t="s">
        <v>78</v>
      </c>
      <c r="C42" s="148">
        <v>300</v>
      </c>
      <c r="D42" s="138" t="s">
        <v>55</v>
      </c>
      <c r="E42" s="135"/>
      <c r="F42" s="135"/>
      <c r="G42" s="110">
        <f t="shared" si="0"/>
        <v>0</v>
      </c>
      <c r="H42" s="126">
        <f t="shared" si="1"/>
        <v>0</v>
      </c>
      <c r="I42" s="130">
        <v>0.18</v>
      </c>
      <c r="J42" s="126">
        <f t="shared" si="8"/>
        <v>0</v>
      </c>
      <c r="K42" s="126">
        <f t="shared" si="9"/>
        <v>0</v>
      </c>
      <c r="L42" s="124"/>
      <c r="N42" s="83"/>
      <c r="P42" s="83"/>
    </row>
    <row r="43" spans="1:16" ht="16.5">
      <c r="A43" s="74" t="s">
        <v>105</v>
      </c>
      <c r="B43" s="75" t="s">
        <v>69</v>
      </c>
      <c r="C43" s="148">
        <v>174</v>
      </c>
      <c r="D43" s="138" t="s">
        <v>55</v>
      </c>
      <c r="E43" s="135"/>
      <c r="F43" s="135"/>
      <c r="G43" s="110">
        <f t="shared" si="0"/>
        <v>0</v>
      </c>
      <c r="H43" s="126">
        <f t="shared" si="1"/>
        <v>0</v>
      </c>
      <c r="I43" s="130">
        <v>0.18</v>
      </c>
      <c r="J43" s="126">
        <f t="shared" si="8"/>
        <v>0</v>
      </c>
      <c r="K43" s="126">
        <f t="shared" si="9"/>
        <v>0</v>
      </c>
      <c r="L43" s="124"/>
      <c r="N43" s="83"/>
      <c r="P43" s="83"/>
    </row>
    <row r="44" spans="1:16" ht="16.5">
      <c r="A44" s="74" t="s">
        <v>106</v>
      </c>
      <c r="B44" s="75" t="s">
        <v>71</v>
      </c>
      <c r="C44" s="148">
        <v>106</v>
      </c>
      <c r="D44" s="138" t="s">
        <v>55</v>
      </c>
      <c r="E44" s="135"/>
      <c r="F44" s="135"/>
      <c r="G44" s="110">
        <f t="shared" si="0"/>
        <v>0</v>
      </c>
      <c r="H44" s="126">
        <f t="shared" si="1"/>
        <v>0</v>
      </c>
      <c r="I44" s="130">
        <v>0.18</v>
      </c>
      <c r="J44" s="126">
        <f t="shared" si="8"/>
        <v>0</v>
      </c>
      <c r="K44" s="126">
        <f t="shared" si="9"/>
        <v>0</v>
      </c>
      <c r="L44" s="124"/>
      <c r="N44" s="83"/>
      <c r="P44" s="83"/>
    </row>
    <row r="45" spans="1:16" ht="16.5">
      <c r="A45" s="74" t="s">
        <v>107</v>
      </c>
      <c r="B45" s="75" t="s">
        <v>82</v>
      </c>
      <c r="C45" s="148">
        <v>50</v>
      </c>
      <c r="D45" s="138" t="s">
        <v>55</v>
      </c>
      <c r="E45" s="135"/>
      <c r="F45" s="135"/>
      <c r="G45" s="110">
        <f t="shared" si="0"/>
        <v>0</v>
      </c>
      <c r="H45" s="126">
        <f t="shared" si="1"/>
        <v>0</v>
      </c>
      <c r="I45" s="130">
        <v>0.18</v>
      </c>
      <c r="J45" s="126">
        <f t="shared" si="8"/>
        <v>0</v>
      </c>
      <c r="K45" s="126">
        <f t="shared" si="9"/>
        <v>0</v>
      </c>
      <c r="L45" s="124"/>
      <c r="N45" s="83"/>
      <c r="P45" s="83"/>
    </row>
    <row r="46" spans="1:16" ht="16.5">
      <c r="A46" s="74" t="s">
        <v>108</v>
      </c>
      <c r="B46" s="75" t="s">
        <v>63</v>
      </c>
      <c r="C46" s="148">
        <v>1110</v>
      </c>
      <c r="D46" s="138" t="s">
        <v>55</v>
      </c>
      <c r="E46" s="135"/>
      <c r="F46" s="135"/>
      <c r="G46" s="110">
        <f t="shared" si="0"/>
        <v>0</v>
      </c>
      <c r="H46" s="126">
        <f t="shared" si="1"/>
        <v>0</v>
      </c>
      <c r="I46" s="130">
        <v>0.18</v>
      </c>
      <c r="J46" s="126">
        <f t="shared" si="8"/>
        <v>0</v>
      </c>
      <c r="K46" s="126">
        <f t="shared" si="9"/>
        <v>0</v>
      </c>
      <c r="L46" s="124"/>
      <c r="N46" s="83"/>
      <c r="P46" s="83"/>
    </row>
    <row r="47" spans="1:16" ht="71.25">
      <c r="A47" s="72" t="s">
        <v>109</v>
      </c>
      <c r="B47" s="73" t="s">
        <v>110</v>
      </c>
      <c r="C47" s="149"/>
      <c r="D47" s="138"/>
      <c r="E47" s="135"/>
      <c r="F47" s="135"/>
      <c r="G47" s="111"/>
      <c r="H47" s="126"/>
      <c r="I47" s="129"/>
      <c r="J47" s="126"/>
      <c r="K47" s="126"/>
      <c r="L47" s="124"/>
      <c r="N47" s="83"/>
      <c r="P47" s="83"/>
    </row>
    <row r="48" spans="1:16" ht="16.5">
      <c r="A48" s="74" t="s">
        <v>111</v>
      </c>
      <c r="B48" s="75" t="s">
        <v>112</v>
      </c>
      <c r="C48" s="148">
        <v>1981</v>
      </c>
      <c r="D48" s="138" t="s">
        <v>55</v>
      </c>
      <c r="E48" s="135"/>
      <c r="F48" s="135"/>
      <c r="G48" s="110">
        <f t="shared" si="0"/>
        <v>0</v>
      </c>
      <c r="H48" s="126">
        <f t="shared" si="1"/>
        <v>0</v>
      </c>
      <c r="I48" s="130">
        <v>0.18</v>
      </c>
      <c r="J48" s="126">
        <f>H48*I48</f>
        <v>0</v>
      </c>
      <c r="K48" s="126">
        <f>H48+J48</f>
        <v>0</v>
      </c>
      <c r="L48" s="124"/>
      <c r="N48" s="83"/>
      <c r="P48" s="83"/>
    </row>
    <row r="49" spans="1:16" ht="16.5">
      <c r="A49" s="74" t="s">
        <v>113</v>
      </c>
      <c r="B49" s="75" t="s">
        <v>114</v>
      </c>
      <c r="C49" s="148">
        <v>237</v>
      </c>
      <c r="D49" s="138" t="s">
        <v>55</v>
      </c>
      <c r="E49" s="135"/>
      <c r="F49" s="135"/>
      <c r="G49" s="110">
        <f t="shared" si="0"/>
        <v>0</v>
      </c>
      <c r="H49" s="126">
        <f t="shared" si="1"/>
        <v>0</v>
      </c>
      <c r="I49" s="130">
        <v>0.18</v>
      </c>
      <c r="J49" s="126">
        <f>H49*I49</f>
        <v>0</v>
      </c>
      <c r="K49" s="126">
        <f>H49+J49</f>
        <v>0</v>
      </c>
      <c r="L49" s="124"/>
      <c r="N49" s="83"/>
      <c r="P49" s="83"/>
    </row>
    <row r="50" spans="1:16" ht="16.5">
      <c r="A50" s="74" t="s">
        <v>115</v>
      </c>
      <c r="B50" s="75" t="s">
        <v>116</v>
      </c>
      <c r="C50" s="148">
        <v>144</v>
      </c>
      <c r="D50" s="138" t="s">
        <v>55</v>
      </c>
      <c r="E50" s="135"/>
      <c r="F50" s="135"/>
      <c r="G50" s="110">
        <f t="shared" si="0"/>
        <v>0</v>
      </c>
      <c r="H50" s="126">
        <f t="shared" si="1"/>
        <v>0</v>
      </c>
      <c r="I50" s="130">
        <v>0.18</v>
      </c>
      <c r="J50" s="126">
        <f>H50*I50</f>
        <v>0</v>
      </c>
      <c r="K50" s="126">
        <f>H50+J50</f>
        <v>0</v>
      </c>
      <c r="L50" s="124"/>
      <c r="N50" s="83"/>
      <c r="P50" s="83"/>
    </row>
    <row r="51" spans="1:16" ht="16.5">
      <c r="A51" s="74" t="s">
        <v>117</v>
      </c>
      <c r="B51" s="75" t="s">
        <v>118</v>
      </c>
      <c r="C51" s="148">
        <v>50</v>
      </c>
      <c r="D51" s="138" t="s">
        <v>55</v>
      </c>
      <c r="E51" s="135"/>
      <c r="F51" s="135"/>
      <c r="G51" s="110">
        <f t="shared" si="0"/>
        <v>0</v>
      </c>
      <c r="H51" s="126">
        <f t="shared" si="1"/>
        <v>0</v>
      </c>
      <c r="I51" s="130">
        <v>0.18</v>
      </c>
      <c r="J51" s="126">
        <f>H51*I51</f>
        <v>0</v>
      </c>
      <c r="K51" s="126">
        <f>H51+J51</f>
        <v>0</v>
      </c>
      <c r="L51" s="124"/>
      <c r="N51" s="83"/>
      <c r="P51" s="83"/>
    </row>
    <row r="52" spans="1:16" ht="33">
      <c r="A52" s="74" t="s">
        <v>119</v>
      </c>
      <c r="B52" s="75" t="s">
        <v>120</v>
      </c>
      <c r="C52" s="148">
        <v>582</v>
      </c>
      <c r="D52" s="138" t="s">
        <v>55</v>
      </c>
      <c r="E52" s="135"/>
      <c r="F52" s="135"/>
      <c r="G52" s="110">
        <f t="shared" si="0"/>
        <v>0</v>
      </c>
      <c r="H52" s="126">
        <f t="shared" si="1"/>
        <v>0</v>
      </c>
      <c r="I52" s="130">
        <v>0.18</v>
      </c>
      <c r="J52" s="126">
        <f>H52*I52</f>
        <v>0</v>
      </c>
      <c r="K52" s="126">
        <f>H52+J52</f>
        <v>0</v>
      </c>
      <c r="L52" s="124"/>
      <c r="N52" s="83"/>
      <c r="P52" s="83"/>
    </row>
    <row r="53" spans="1:16" ht="71.25">
      <c r="A53" s="72" t="s">
        <v>121</v>
      </c>
      <c r="B53" s="73" t="s">
        <v>122</v>
      </c>
      <c r="C53" s="149"/>
      <c r="D53" s="138"/>
      <c r="E53" s="135"/>
      <c r="F53" s="135"/>
      <c r="G53" s="111"/>
      <c r="H53" s="126"/>
      <c r="I53" s="129"/>
      <c r="J53" s="126"/>
      <c r="K53" s="126"/>
      <c r="L53" s="124"/>
      <c r="N53" s="83"/>
      <c r="P53" s="83"/>
    </row>
    <row r="54" spans="1:16" ht="16.5">
      <c r="A54" s="74" t="s">
        <v>123</v>
      </c>
      <c r="B54" s="75" t="s">
        <v>112</v>
      </c>
      <c r="C54" s="148">
        <v>866</v>
      </c>
      <c r="D54" s="138" t="s">
        <v>55</v>
      </c>
      <c r="E54" s="135"/>
      <c r="F54" s="135"/>
      <c r="G54" s="110">
        <f t="shared" si="0"/>
        <v>0</v>
      </c>
      <c r="H54" s="126">
        <f t="shared" si="1"/>
        <v>0</v>
      </c>
      <c r="I54" s="130">
        <v>0.18</v>
      </c>
      <c r="J54" s="126">
        <f>H54*I54</f>
        <v>0</v>
      </c>
      <c r="K54" s="126">
        <f>H54+J54</f>
        <v>0</v>
      </c>
      <c r="L54" s="124"/>
      <c r="N54" s="83"/>
      <c r="P54" s="83"/>
    </row>
    <row r="55" spans="1:16" ht="16.5">
      <c r="A55" s="74" t="s">
        <v>124</v>
      </c>
      <c r="B55" s="75" t="s">
        <v>114</v>
      </c>
      <c r="C55" s="148">
        <v>117</v>
      </c>
      <c r="D55" s="138" t="s">
        <v>55</v>
      </c>
      <c r="E55" s="135"/>
      <c r="F55" s="135"/>
      <c r="G55" s="110">
        <f t="shared" si="0"/>
        <v>0</v>
      </c>
      <c r="H55" s="126">
        <f t="shared" si="1"/>
        <v>0</v>
      </c>
      <c r="I55" s="130">
        <v>0.18</v>
      </c>
      <c r="J55" s="126">
        <f>H55*I55</f>
        <v>0</v>
      </c>
      <c r="K55" s="126">
        <f>H55+J55</f>
        <v>0</v>
      </c>
      <c r="L55" s="124"/>
      <c r="N55" s="83"/>
      <c r="P55" s="83"/>
    </row>
    <row r="56" spans="1:16" ht="16.5">
      <c r="A56" s="74" t="s">
        <v>125</v>
      </c>
      <c r="B56" s="75" t="s">
        <v>116</v>
      </c>
      <c r="C56" s="148">
        <v>57</v>
      </c>
      <c r="D56" s="138" t="s">
        <v>55</v>
      </c>
      <c r="E56" s="135"/>
      <c r="F56" s="135"/>
      <c r="G56" s="110">
        <f t="shared" si="0"/>
        <v>0</v>
      </c>
      <c r="H56" s="126">
        <f t="shared" si="1"/>
        <v>0</v>
      </c>
      <c r="I56" s="130">
        <v>0.18</v>
      </c>
      <c r="J56" s="126">
        <f>H56*I56</f>
        <v>0</v>
      </c>
      <c r="K56" s="126">
        <f>H56+J56</f>
        <v>0</v>
      </c>
      <c r="L56" s="124"/>
      <c r="N56" s="83"/>
      <c r="P56" s="83"/>
    </row>
    <row r="57" spans="1:16" ht="33">
      <c r="A57" s="74" t="s">
        <v>126</v>
      </c>
      <c r="B57" s="75" t="s">
        <v>127</v>
      </c>
      <c r="C57" s="148">
        <v>7</v>
      </c>
      <c r="D57" s="138" t="s">
        <v>55</v>
      </c>
      <c r="E57" s="135"/>
      <c r="F57" s="135"/>
      <c r="G57" s="110">
        <f t="shared" si="0"/>
        <v>0</v>
      </c>
      <c r="H57" s="126">
        <f t="shared" si="1"/>
        <v>0</v>
      </c>
      <c r="I57" s="130">
        <v>0.18</v>
      </c>
      <c r="J57" s="126">
        <f>H57*I57</f>
        <v>0</v>
      </c>
      <c r="K57" s="126">
        <f>H57+J57</f>
        <v>0</v>
      </c>
      <c r="L57" s="124"/>
      <c r="N57" s="83"/>
      <c r="P57" s="83"/>
    </row>
    <row r="58" spans="1:16" ht="16.5">
      <c r="A58" s="74" t="s">
        <v>128</v>
      </c>
      <c r="B58" s="75" t="s">
        <v>118</v>
      </c>
      <c r="C58" s="148">
        <v>12</v>
      </c>
      <c r="D58" s="138" t="s">
        <v>55</v>
      </c>
      <c r="E58" s="135"/>
      <c r="F58" s="135"/>
      <c r="G58" s="110">
        <f t="shared" si="0"/>
        <v>0</v>
      </c>
      <c r="H58" s="126">
        <f t="shared" si="1"/>
        <v>0</v>
      </c>
      <c r="I58" s="130">
        <v>0.18</v>
      </c>
      <c r="J58" s="126">
        <f>H58*I58</f>
        <v>0</v>
      </c>
      <c r="K58" s="126">
        <f>H58+J58</f>
        <v>0</v>
      </c>
      <c r="L58" s="124"/>
      <c r="N58" s="83"/>
      <c r="P58" s="83"/>
    </row>
    <row r="59" spans="1:16" ht="71.25">
      <c r="A59" s="72" t="s">
        <v>129</v>
      </c>
      <c r="B59" s="73" t="s">
        <v>130</v>
      </c>
      <c r="C59" s="149"/>
      <c r="D59" s="138"/>
      <c r="E59" s="135"/>
      <c r="F59" s="135"/>
      <c r="G59" s="111"/>
      <c r="H59" s="126"/>
      <c r="I59" s="129"/>
      <c r="J59" s="126"/>
      <c r="K59" s="126"/>
      <c r="L59" s="124"/>
      <c r="N59" s="83"/>
      <c r="P59" s="83"/>
    </row>
    <row r="60" spans="1:16" ht="16.5">
      <c r="A60" s="74" t="s">
        <v>131</v>
      </c>
      <c r="B60" s="75" t="s">
        <v>112</v>
      </c>
      <c r="C60" s="148">
        <v>89</v>
      </c>
      <c r="D60" s="138" t="s">
        <v>55</v>
      </c>
      <c r="E60" s="135"/>
      <c r="F60" s="135"/>
      <c r="G60" s="110">
        <f t="shared" si="0"/>
        <v>0</v>
      </c>
      <c r="H60" s="126">
        <f t="shared" si="1"/>
        <v>0</v>
      </c>
      <c r="I60" s="130">
        <v>0.18</v>
      </c>
      <c r="J60" s="126">
        <f>H60*I60</f>
        <v>0</v>
      </c>
      <c r="K60" s="126">
        <f>H60+J60</f>
        <v>0</v>
      </c>
      <c r="L60" s="124"/>
      <c r="N60" s="83"/>
      <c r="P60" s="83"/>
    </row>
    <row r="61" spans="1:16" ht="16.5">
      <c r="A61" s="74" t="s">
        <v>132</v>
      </c>
      <c r="B61" s="75" t="s">
        <v>114</v>
      </c>
      <c r="C61" s="148">
        <v>13</v>
      </c>
      <c r="D61" s="138" t="s">
        <v>55</v>
      </c>
      <c r="E61" s="135"/>
      <c r="F61" s="135"/>
      <c r="G61" s="110">
        <f t="shared" si="0"/>
        <v>0</v>
      </c>
      <c r="H61" s="126">
        <f t="shared" si="1"/>
        <v>0</v>
      </c>
      <c r="I61" s="130">
        <v>0.18</v>
      </c>
      <c r="J61" s="126">
        <f>H61*I61</f>
        <v>0</v>
      </c>
      <c r="K61" s="126">
        <f>H61+J61</f>
        <v>0</v>
      </c>
      <c r="L61" s="124"/>
      <c r="N61" s="83"/>
      <c r="P61" s="83"/>
    </row>
    <row r="62" spans="1:16" ht="16.5">
      <c r="A62" s="74" t="s">
        <v>133</v>
      </c>
      <c r="B62" s="75" t="s">
        <v>116</v>
      </c>
      <c r="C62" s="148">
        <v>7</v>
      </c>
      <c r="D62" s="138" t="s">
        <v>55</v>
      </c>
      <c r="E62" s="135"/>
      <c r="F62" s="135"/>
      <c r="G62" s="110">
        <f t="shared" si="0"/>
        <v>0</v>
      </c>
      <c r="H62" s="126">
        <f t="shared" si="1"/>
        <v>0</v>
      </c>
      <c r="I62" s="130">
        <v>0.18</v>
      </c>
      <c r="J62" s="126">
        <f>H62*I62</f>
        <v>0</v>
      </c>
      <c r="K62" s="126">
        <f>H62+J62</f>
        <v>0</v>
      </c>
      <c r="L62" s="124"/>
      <c r="N62" s="83"/>
      <c r="P62" s="83"/>
    </row>
    <row r="63" spans="1:16" ht="16.5">
      <c r="A63" s="74" t="s">
        <v>134</v>
      </c>
      <c r="B63" s="75" t="s">
        <v>118</v>
      </c>
      <c r="C63" s="148"/>
      <c r="D63" s="138" t="s">
        <v>55</v>
      </c>
      <c r="E63" s="135"/>
      <c r="F63" s="135"/>
      <c r="G63" s="110">
        <f t="shared" si="0"/>
        <v>0</v>
      </c>
      <c r="H63" s="126">
        <f t="shared" si="1"/>
        <v>0</v>
      </c>
      <c r="I63" s="130">
        <v>0.18</v>
      </c>
      <c r="J63" s="126">
        <f>H63*I63</f>
        <v>0</v>
      </c>
      <c r="K63" s="126">
        <f>H63+J63</f>
        <v>0</v>
      </c>
      <c r="L63" s="124"/>
      <c r="N63" s="83"/>
      <c r="P63" s="83"/>
    </row>
    <row r="64" spans="1:16" ht="71.25">
      <c r="A64" s="72" t="s">
        <v>135</v>
      </c>
      <c r="B64" s="73" t="s">
        <v>136</v>
      </c>
      <c r="C64" s="149"/>
      <c r="D64" s="138"/>
      <c r="E64" s="135"/>
      <c r="F64" s="135"/>
      <c r="G64" s="111"/>
      <c r="H64" s="126"/>
      <c r="I64" s="129"/>
      <c r="J64" s="126"/>
      <c r="K64" s="126"/>
      <c r="L64" s="124"/>
      <c r="N64" s="83"/>
      <c r="P64" s="83"/>
    </row>
    <row r="65" spans="1:16" ht="16.5">
      <c r="A65" s="74" t="s">
        <v>137</v>
      </c>
      <c r="B65" s="75" t="s">
        <v>112</v>
      </c>
      <c r="C65" s="148">
        <v>242</v>
      </c>
      <c r="D65" s="138" t="s">
        <v>55</v>
      </c>
      <c r="E65" s="135"/>
      <c r="F65" s="135"/>
      <c r="G65" s="110">
        <f t="shared" si="0"/>
        <v>0</v>
      </c>
      <c r="H65" s="126">
        <f t="shared" si="1"/>
        <v>0</v>
      </c>
      <c r="I65" s="130">
        <v>0.18</v>
      </c>
      <c r="J65" s="126">
        <f aca="true" t="shared" si="10" ref="J65:J70">H65*I65</f>
        <v>0</v>
      </c>
      <c r="K65" s="126">
        <f aca="true" t="shared" si="11" ref="K65:K70">H65+J65</f>
        <v>0</v>
      </c>
      <c r="L65" s="124"/>
      <c r="N65" s="83"/>
      <c r="P65" s="83"/>
    </row>
    <row r="66" spans="1:16" ht="16.5">
      <c r="A66" s="74" t="s">
        <v>138</v>
      </c>
      <c r="B66" s="75" t="s">
        <v>114</v>
      </c>
      <c r="C66" s="148">
        <v>23</v>
      </c>
      <c r="D66" s="138" t="s">
        <v>55</v>
      </c>
      <c r="E66" s="135"/>
      <c r="F66" s="135"/>
      <c r="G66" s="110">
        <f t="shared" si="0"/>
        <v>0</v>
      </c>
      <c r="H66" s="126">
        <f t="shared" si="1"/>
        <v>0</v>
      </c>
      <c r="I66" s="130">
        <v>0.18</v>
      </c>
      <c r="J66" s="126">
        <f t="shared" si="10"/>
        <v>0</v>
      </c>
      <c r="K66" s="126">
        <f t="shared" si="11"/>
        <v>0</v>
      </c>
      <c r="L66" s="124"/>
      <c r="N66" s="83"/>
      <c r="P66" s="83"/>
    </row>
    <row r="67" spans="1:16" ht="16.5">
      <c r="A67" s="74" t="s">
        <v>139</v>
      </c>
      <c r="B67" s="75" t="s">
        <v>116</v>
      </c>
      <c r="C67" s="148">
        <v>15</v>
      </c>
      <c r="D67" s="138" t="s">
        <v>55</v>
      </c>
      <c r="E67" s="135"/>
      <c r="F67" s="135"/>
      <c r="G67" s="110">
        <f t="shared" si="0"/>
        <v>0</v>
      </c>
      <c r="H67" s="126">
        <f t="shared" si="1"/>
        <v>0</v>
      </c>
      <c r="I67" s="130">
        <v>0.18</v>
      </c>
      <c r="J67" s="126">
        <f t="shared" si="10"/>
        <v>0</v>
      </c>
      <c r="K67" s="126">
        <f t="shared" si="11"/>
        <v>0</v>
      </c>
      <c r="L67" s="124"/>
      <c r="N67" s="83"/>
      <c r="P67" s="83"/>
    </row>
    <row r="68" spans="1:16" ht="33">
      <c r="A68" s="74" t="s">
        <v>140</v>
      </c>
      <c r="B68" s="75" t="s">
        <v>141</v>
      </c>
      <c r="C68" s="148">
        <v>40</v>
      </c>
      <c r="D68" s="138" t="s">
        <v>55</v>
      </c>
      <c r="E68" s="135"/>
      <c r="F68" s="135"/>
      <c r="G68" s="110">
        <f t="shared" si="0"/>
        <v>0</v>
      </c>
      <c r="H68" s="126">
        <f t="shared" si="1"/>
        <v>0</v>
      </c>
      <c r="I68" s="130">
        <v>0.18</v>
      </c>
      <c r="J68" s="126">
        <f t="shared" si="10"/>
        <v>0</v>
      </c>
      <c r="K68" s="126">
        <f t="shared" si="11"/>
        <v>0</v>
      </c>
      <c r="L68" s="124"/>
      <c r="N68" s="83"/>
      <c r="P68" s="83"/>
    </row>
    <row r="69" spans="1:16" ht="16.5">
      <c r="A69" s="74" t="s">
        <v>142</v>
      </c>
      <c r="B69" s="75" t="s">
        <v>118</v>
      </c>
      <c r="C69" s="148"/>
      <c r="D69" s="138" t="s">
        <v>55</v>
      </c>
      <c r="E69" s="135"/>
      <c r="F69" s="135"/>
      <c r="G69" s="110">
        <f t="shared" si="0"/>
        <v>0</v>
      </c>
      <c r="H69" s="126">
        <f t="shared" si="1"/>
        <v>0</v>
      </c>
      <c r="I69" s="130">
        <v>0.18</v>
      </c>
      <c r="J69" s="126">
        <f t="shared" si="10"/>
        <v>0</v>
      </c>
      <c r="K69" s="126">
        <f t="shared" si="11"/>
        <v>0</v>
      </c>
      <c r="L69" s="124"/>
      <c r="N69" s="83"/>
      <c r="P69" s="83"/>
    </row>
    <row r="70" spans="1:16" ht="33">
      <c r="A70" s="74" t="s">
        <v>143</v>
      </c>
      <c r="B70" s="75" t="s">
        <v>120</v>
      </c>
      <c r="C70" s="148">
        <v>48</v>
      </c>
      <c r="D70" s="138" t="s">
        <v>55</v>
      </c>
      <c r="E70" s="135"/>
      <c r="F70" s="135"/>
      <c r="G70" s="110">
        <f t="shared" si="0"/>
        <v>0</v>
      </c>
      <c r="H70" s="126">
        <f t="shared" si="1"/>
        <v>0</v>
      </c>
      <c r="I70" s="130">
        <v>0.18</v>
      </c>
      <c r="J70" s="126">
        <f t="shared" si="10"/>
        <v>0</v>
      </c>
      <c r="K70" s="126">
        <f t="shared" si="11"/>
        <v>0</v>
      </c>
      <c r="L70" s="124"/>
      <c r="N70" s="83"/>
      <c r="P70" s="83"/>
    </row>
    <row r="71" spans="1:16" ht="71.25">
      <c r="A71" s="72" t="s">
        <v>144</v>
      </c>
      <c r="B71" s="73" t="s">
        <v>145</v>
      </c>
      <c r="C71" s="149"/>
      <c r="D71" s="138"/>
      <c r="E71" s="135"/>
      <c r="F71" s="135"/>
      <c r="G71" s="111"/>
      <c r="H71" s="126"/>
      <c r="I71" s="129"/>
      <c r="J71" s="126"/>
      <c r="K71" s="126"/>
      <c r="L71" s="124"/>
      <c r="N71" s="83"/>
      <c r="P71" s="83"/>
    </row>
    <row r="72" spans="1:16" ht="16.5">
      <c r="A72" s="74" t="s">
        <v>146</v>
      </c>
      <c r="B72" s="75" t="s">
        <v>65</v>
      </c>
      <c r="C72" s="148">
        <v>1981</v>
      </c>
      <c r="D72" s="138" t="s">
        <v>55</v>
      </c>
      <c r="E72" s="135"/>
      <c r="F72" s="135"/>
      <c r="G72" s="110">
        <f t="shared" si="0"/>
        <v>0</v>
      </c>
      <c r="H72" s="126">
        <f t="shared" si="1"/>
        <v>0</v>
      </c>
      <c r="I72" s="130">
        <v>0.18</v>
      </c>
      <c r="J72" s="126">
        <f>H72*I72</f>
        <v>0</v>
      </c>
      <c r="K72" s="126">
        <f>H72+J72</f>
        <v>0</v>
      </c>
      <c r="L72" s="124"/>
      <c r="N72" s="83"/>
      <c r="P72" s="83"/>
    </row>
    <row r="73" spans="1:16" ht="16.5">
      <c r="A73" s="74" t="s">
        <v>147</v>
      </c>
      <c r="B73" s="75" t="s">
        <v>78</v>
      </c>
      <c r="C73" s="148">
        <v>83</v>
      </c>
      <c r="D73" s="138" t="s">
        <v>55</v>
      </c>
      <c r="E73" s="135"/>
      <c r="F73" s="135"/>
      <c r="G73" s="110">
        <f aca="true" t="shared" si="12" ref="G73:G119">E73+F73</f>
        <v>0</v>
      </c>
      <c r="H73" s="126">
        <f aca="true" t="shared" si="13" ref="H73:H119">C73*G73</f>
        <v>0</v>
      </c>
      <c r="I73" s="130">
        <v>0.18</v>
      </c>
      <c r="J73" s="126">
        <f>H73*I73</f>
        <v>0</v>
      </c>
      <c r="K73" s="126">
        <f>H73+J73</f>
        <v>0</v>
      </c>
      <c r="L73" s="124"/>
      <c r="N73" s="83"/>
      <c r="P73" s="83"/>
    </row>
    <row r="74" spans="1:16" ht="16.5">
      <c r="A74" s="74" t="s">
        <v>148</v>
      </c>
      <c r="B74" s="75" t="s">
        <v>69</v>
      </c>
      <c r="C74" s="148">
        <v>24</v>
      </c>
      <c r="D74" s="138" t="s">
        <v>55</v>
      </c>
      <c r="E74" s="135"/>
      <c r="F74" s="135"/>
      <c r="G74" s="110">
        <f t="shared" si="12"/>
        <v>0</v>
      </c>
      <c r="H74" s="126">
        <f t="shared" si="13"/>
        <v>0</v>
      </c>
      <c r="I74" s="130">
        <v>0.18</v>
      </c>
      <c r="J74" s="126">
        <f>H74*I74</f>
        <v>0</v>
      </c>
      <c r="K74" s="126">
        <f>H74+J74</f>
        <v>0</v>
      </c>
      <c r="L74" s="124"/>
      <c r="N74" s="83"/>
      <c r="P74" s="83"/>
    </row>
    <row r="75" spans="1:16" ht="16.5">
      <c r="A75" s="74" t="s">
        <v>149</v>
      </c>
      <c r="B75" s="75" t="s">
        <v>150</v>
      </c>
      <c r="C75" s="148">
        <v>12</v>
      </c>
      <c r="D75" s="138"/>
      <c r="E75" s="135"/>
      <c r="F75" s="135"/>
      <c r="G75" s="110">
        <f t="shared" si="12"/>
        <v>0</v>
      </c>
      <c r="H75" s="126">
        <f t="shared" si="13"/>
        <v>0</v>
      </c>
      <c r="I75" s="130">
        <v>0.18</v>
      </c>
      <c r="J75" s="126">
        <f>H75*I75</f>
        <v>0</v>
      </c>
      <c r="K75" s="126">
        <f>H75+J75</f>
        <v>0</v>
      </c>
      <c r="L75" s="124"/>
      <c r="N75" s="83"/>
      <c r="P75" s="83"/>
    </row>
    <row r="76" spans="1:16" ht="71.25">
      <c r="A76" s="72">
        <v>2.11</v>
      </c>
      <c r="B76" s="73" t="s">
        <v>151</v>
      </c>
      <c r="C76" s="149"/>
      <c r="D76" s="140"/>
      <c r="E76" s="135"/>
      <c r="F76" s="135"/>
      <c r="G76" s="111"/>
      <c r="H76" s="126"/>
      <c r="I76" s="129"/>
      <c r="J76" s="126"/>
      <c r="K76" s="126"/>
      <c r="L76" s="124"/>
      <c r="N76" s="83"/>
      <c r="P76" s="83"/>
    </row>
    <row r="77" spans="1:16" ht="16.5">
      <c r="A77" s="74" t="s">
        <v>152</v>
      </c>
      <c r="B77" s="76" t="s">
        <v>153</v>
      </c>
      <c r="C77" s="148">
        <v>1849</v>
      </c>
      <c r="D77" s="140" t="s">
        <v>55</v>
      </c>
      <c r="E77" s="135"/>
      <c r="F77" s="135"/>
      <c r="G77" s="110">
        <f t="shared" si="12"/>
        <v>0</v>
      </c>
      <c r="H77" s="126">
        <f t="shared" si="13"/>
        <v>0</v>
      </c>
      <c r="I77" s="130">
        <v>0.18</v>
      </c>
      <c r="J77" s="126">
        <f aca="true" t="shared" si="14" ref="J77:J82">H77*I77</f>
        <v>0</v>
      </c>
      <c r="K77" s="126">
        <f aca="true" t="shared" si="15" ref="K77:K82">H77+J77</f>
        <v>0</v>
      </c>
      <c r="L77" s="124"/>
      <c r="N77" s="83"/>
      <c r="P77" s="83"/>
    </row>
    <row r="78" spans="1:16" ht="16.5">
      <c r="A78" s="74" t="s">
        <v>154</v>
      </c>
      <c r="B78" s="76" t="s">
        <v>155</v>
      </c>
      <c r="C78" s="148">
        <v>482</v>
      </c>
      <c r="D78" s="140" t="s">
        <v>55</v>
      </c>
      <c r="E78" s="135"/>
      <c r="F78" s="135"/>
      <c r="G78" s="110">
        <f t="shared" si="12"/>
        <v>0</v>
      </c>
      <c r="H78" s="126">
        <f t="shared" si="13"/>
        <v>0</v>
      </c>
      <c r="I78" s="130">
        <v>0.18</v>
      </c>
      <c r="J78" s="126">
        <f t="shared" si="14"/>
        <v>0</v>
      </c>
      <c r="K78" s="126">
        <f t="shared" si="15"/>
        <v>0</v>
      </c>
      <c r="L78" s="124"/>
      <c r="N78" s="83"/>
      <c r="P78" s="83"/>
    </row>
    <row r="79" spans="1:16" ht="16.5">
      <c r="A79" s="74" t="s">
        <v>156</v>
      </c>
      <c r="B79" s="76" t="s">
        <v>157</v>
      </c>
      <c r="C79" s="148">
        <v>416</v>
      </c>
      <c r="D79" s="140" t="s">
        <v>55</v>
      </c>
      <c r="E79" s="135"/>
      <c r="F79" s="135"/>
      <c r="G79" s="110">
        <f t="shared" si="12"/>
        <v>0</v>
      </c>
      <c r="H79" s="126">
        <f t="shared" si="13"/>
        <v>0</v>
      </c>
      <c r="I79" s="130">
        <v>0.18</v>
      </c>
      <c r="J79" s="126">
        <f t="shared" si="14"/>
        <v>0</v>
      </c>
      <c r="K79" s="126">
        <f t="shared" si="15"/>
        <v>0</v>
      </c>
      <c r="L79" s="124"/>
      <c r="N79" s="83"/>
      <c r="P79" s="83"/>
    </row>
    <row r="80" spans="1:16" ht="28.5">
      <c r="A80" s="72" t="s">
        <v>158</v>
      </c>
      <c r="B80" s="73" t="s">
        <v>159</v>
      </c>
      <c r="C80" s="148">
        <v>8108</v>
      </c>
      <c r="D80" s="138" t="s">
        <v>160</v>
      </c>
      <c r="E80" s="135"/>
      <c r="F80" s="135"/>
      <c r="G80" s="110">
        <f t="shared" si="12"/>
        <v>0</v>
      </c>
      <c r="H80" s="126">
        <f t="shared" si="13"/>
        <v>0</v>
      </c>
      <c r="I80" s="130">
        <v>0.18</v>
      </c>
      <c r="J80" s="126">
        <f t="shared" si="14"/>
        <v>0</v>
      </c>
      <c r="K80" s="126">
        <f t="shared" si="15"/>
        <v>0</v>
      </c>
      <c r="L80" s="124"/>
      <c r="N80" s="83"/>
      <c r="P80" s="83"/>
    </row>
    <row r="81" spans="1:16" ht="28.5">
      <c r="A81" s="72" t="s">
        <v>161</v>
      </c>
      <c r="B81" s="73" t="s">
        <v>162</v>
      </c>
      <c r="C81" s="148">
        <v>2776</v>
      </c>
      <c r="D81" s="138" t="s">
        <v>163</v>
      </c>
      <c r="E81" s="135"/>
      <c r="F81" s="135"/>
      <c r="G81" s="110">
        <f t="shared" si="12"/>
        <v>0</v>
      </c>
      <c r="H81" s="126">
        <f t="shared" si="13"/>
        <v>0</v>
      </c>
      <c r="I81" s="130">
        <v>0.18</v>
      </c>
      <c r="J81" s="126">
        <f t="shared" si="14"/>
        <v>0</v>
      </c>
      <c r="K81" s="126">
        <f t="shared" si="15"/>
        <v>0</v>
      </c>
      <c r="L81" s="124"/>
      <c r="N81" s="83"/>
      <c r="P81" s="83"/>
    </row>
    <row r="82" spans="1:16" ht="28.5">
      <c r="A82" s="72" t="s">
        <v>164</v>
      </c>
      <c r="B82" s="73" t="s">
        <v>165</v>
      </c>
      <c r="C82" s="148">
        <v>44</v>
      </c>
      <c r="D82" s="138" t="s">
        <v>160</v>
      </c>
      <c r="E82" s="135"/>
      <c r="F82" s="135"/>
      <c r="G82" s="110">
        <f t="shared" si="12"/>
        <v>0</v>
      </c>
      <c r="H82" s="126">
        <f t="shared" si="13"/>
        <v>0</v>
      </c>
      <c r="I82" s="130">
        <v>0.18</v>
      </c>
      <c r="J82" s="126">
        <f t="shared" si="14"/>
        <v>0</v>
      </c>
      <c r="K82" s="126">
        <f t="shared" si="15"/>
        <v>0</v>
      </c>
      <c r="L82" s="124"/>
      <c r="N82" s="83"/>
      <c r="P82" s="83"/>
    </row>
    <row r="83" spans="1:16" ht="85.5">
      <c r="A83" s="72" t="s">
        <v>166</v>
      </c>
      <c r="B83" s="73" t="s">
        <v>167</v>
      </c>
      <c r="C83" s="149"/>
      <c r="D83" s="138"/>
      <c r="E83" s="135"/>
      <c r="F83" s="135"/>
      <c r="G83" s="111"/>
      <c r="H83" s="126"/>
      <c r="I83" s="129"/>
      <c r="J83" s="126"/>
      <c r="K83" s="126"/>
      <c r="L83" s="124"/>
      <c r="N83" s="83"/>
      <c r="P83" s="83"/>
    </row>
    <row r="84" spans="1:16" ht="16.5">
      <c r="A84" s="74" t="s">
        <v>168</v>
      </c>
      <c r="B84" s="77" t="s">
        <v>169</v>
      </c>
      <c r="C84" s="148">
        <v>210</v>
      </c>
      <c r="D84" s="138" t="s">
        <v>160</v>
      </c>
      <c r="E84" s="135"/>
      <c r="F84" s="135"/>
      <c r="G84" s="110">
        <f t="shared" si="12"/>
        <v>0</v>
      </c>
      <c r="H84" s="126">
        <f t="shared" si="13"/>
        <v>0</v>
      </c>
      <c r="I84" s="130">
        <v>0.18</v>
      </c>
      <c r="J84" s="126">
        <f>H84*I84</f>
        <v>0</v>
      </c>
      <c r="K84" s="126">
        <f>H84+J84</f>
        <v>0</v>
      </c>
      <c r="L84" s="124"/>
      <c r="N84" s="83"/>
      <c r="P84" s="83"/>
    </row>
    <row r="85" spans="1:16" ht="33">
      <c r="A85" s="74" t="s">
        <v>170</v>
      </c>
      <c r="B85" s="77" t="s">
        <v>171</v>
      </c>
      <c r="C85" s="148">
        <v>162</v>
      </c>
      <c r="D85" s="138" t="s">
        <v>160</v>
      </c>
      <c r="E85" s="135"/>
      <c r="F85" s="135"/>
      <c r="G85" s="110">
        <f t="shared" si="12"/>
        <v>0</v>
      </c>
      <c r="H85" s="126">
        <f t="shared" si="13"/>
        <v>0</v>
      </c>
      <c r="I85" s="130">
        <v>0.18</v>
      </c>
      <c r="J85" s="126">
        <f>H85*I85</f>
        <v>0</v>
      </c>
      <c r="K85" s="126">
        <f>H85+J85</f>
        <v>0</v>
      </c>
      <c r="L85" s="124"/>
      <c r="N85" s="83"/>
      <c r="P85" s="83"/>
    </row>
    <row r="86" spans="1:16" ht="16.5">
      <c r="A86" s="72" t="s">
        <v>172</v>
      </c>
      <c r="B86" s="73" t="s">
        <v>173</v>
      </c>
      <c r="C86" s="149"/>
      <c r="D86" s="138"/>
      <c r="E86" s="135"/>
      <c r="F86" s="135"/>
      <c r="G86" s="111"/>
      <c r="H86" s="126"/>
      <c r="I86" s="129"/>
      <c r="J86" s="126"/>
      <c r="K86" s="126"/>
      <c r="L86" s="124"/>
      <c r="N86" s="83"/>
      <c r="P86" s="83"/>
    </row>
    <row r="87" spans="1:16" ht="85.5">
      <c r="A87" s="72" t="s">
        <v>174</v>
      </c>
      <c r="B87" s="73" t="s">
        <v>175</v>
      </c>
      <c r="C87" s="149"/>
      <c r="D87" s="141"/>
      <c r="E87" s="135"/>
      <c r="F87" s="135"/>
      <c r="G87" s="111"/>
      <c r="H87" s="126"/>
      <c r="I87" s="129"/>
      <c r="J87" s="126"/>
      <c r="K87" s="126"/>
      <c r="L87" s="124"/>
      <c r="N87" s="83"/>
      <c r="P87" s="83"/>
    </row>
    <row r="88" spans="1:16" ht="16.5">
      <c r="A88" s="74" t="s">
        <v>176</v>
      </c>
      <c r="B88" s="75" t="s">
        <v>177</v>
      </c>
      <c r="C88" s="148">
        <v>963</v>
      </c>
      <c r="D88" s="138" t="s">
        <v>55</v>
      </c>
      <c r="E88" s="135"/>
      <c r="F88" s="135"/>
      <c r="G88" s="110">
        <f t="shared" si="12"/>
        <v>0</v>
      </c>
      <c r="H88" s="126">
        <f t="shared" si="13"/>
        <v>0</v>
      </c>
      <c r="I88" s="130">
        <v>0.18</v>
      </c>
      <c r="J88" s="126">
        <f aca="true" t="shared" si="16" ref="J88:J93">H88*I88</f>
        <v>0</v>
      </c>
      <c r="K88" s="126">
        <f aca="true" t="shared" si="17" ref="K88:K93">H88+J88</f>
        <v>0</v>
      </c>
      <c r="L88" s="124"/>
      <c r="N88" s="83"/>
      <c r="P88" s="83"/>
    </row>
    <row r="89" spans="1:16" ht="16.5">
      <c r="A89" s="74" t="s">
        <v>178</v>
      </c>
      <c r="B89" s="75" t="s">
        <v>179</v>
      </c>
      <c r="C89" s="148">
        <v>2283</v>
      </c>
      <c r="D89" s="138" t="s">
        <v>55</v>
      </c>
      <c r="E89" s="135"/>
      <c r="F89" s="135"/>
      <c r="G89" s="110">
        <f t="shared" si="12"/>
        <v>0</v>
      </c>
      <c r="H89" s="126">
        <f t="shared" si="13"/>
        <v>0</v>
      </c>
      <c r="I89" s="130">
        <v>0.18</v>
      </c>
      <c r="J89" s="126">
        <f t="shared" si="16"/>
        <v>0</v>
      </c>
      <c r="K89" s="126">
        <f t="shared" si="17"/>
        <v>0</v>
      </c>
      <c r="L89" s="124"/>
      <c r="N89" s="83"/>
      <c r="P89" s="83"/>
    </row>
    <row r="90" spans="1:16" ht="16.5">
      <c r="A90" s="74" t="s">
        <v>180</v>
      </c>
      <c r="B90" s="75" t="s">
        <v>181</v>
      </c>
      <c r="C90" s="148">
        <v>1988</v>
      </c>
      <c r="D90" s="138" t="s">
        <v>55</v>
      </c>
      <c r="E90" s="135"/>
      <c r="F90" s="135"/>
      <c r="G90" s="110">
        <f t="shared" si="12"/>
        <v>0</v>
      </c>
      <c r="H90" s="126">
        <f t="shared" si="13"/>
        <v>0</v>
      </c>
      <c r="I90" s="130">
        <v>0.18</v>
      </c>
      <c r="J90" s="126">
        <f t="shared" si="16"/>
        <v>0</v>
      </c>
      <c r="K90" s="126">
        <f t="shared" si="17"/>
        <v>0</v>
      </c>
      <c r="L90" s="124"/>
      <c r="N90" s="83"/>
      <c r="P90" s="83"/>
    </row>
    <row r="91" spans="1:16" ht="16.5">
      <c r="A91" s="74" t="s">
        <v>182</v>
      </c>
      <c r="B91" s="75" t="s">
        <v>183</v>
      </c>
      <c r="C91" s="148">
        <v>4606</v>
      </c>
      <c r="D91" s="138" t="s">
        <v>55</v>
      </c>
      <c r="E91" s="135"/>
      <c r="F91" s="135"/>
      <c r="G91" s="110">
        <f t="shared" si="12"/>
        <v>0</v>
      </c>
      <c r="H91" s="126">
        <f t="shared" si="13"/>
        <v>0</v>
      </c>
      <c r="I91" s="130">
        <v>0.18</v>
      </c>
      <c r="J91" s="126">
        <f t="shared" si="16"/>
        <v>0</v>
      </c>
      <c r="K91" s="126">
        <f t="shared" si="17"/>
        <v>0</v>
      </c>
      <c r="L91" s="124"/>
      <c r="N91" s="83"/>
      <c r="P91" s="83"/>
    </row>
    <row r="92" spans="1:16" ht="16.5">
      <c r="A92" s="74" t="s">
        <v>184</v>
      </c>
      <c r="B92" s="75" t="s">
        <v>185</v>
      </c>
      <c r="C92" s="148">
        <v>14</v>
      </c>
      <c r="D92" s="138" t="s">
        <v>55</v>
      </c>
      <c r="E92" s="135"/>
      <c r="F92" s="135"/>
      <c r="G92" s="110">
        <f t="shared" si="12"/>
        <v>0</v>
      </c>
      <c r="H92" s="126">
        <f t="shared" si="13"/>
        <v>0</v>
      </c>
      <c r="I92" s="130">
        <v>0.18</v>
      </c>
      <c r="J92" s="126">
        <f t="shared" si="16"/>
        <v>0</v>
      </c>
      <c r="K92" s="126">
        <f t="shared" si="17"/>
        <v>0</v>
      </c>
      <c r="L92" s="124"/>
      <c r="N92" s="83"/>
      <c r="P92" s="83"/>
    </row>
    <row r="93" spans="1:16" ht="16.5">
      <c r="A93" s="74" t="s">
        <v>186</v>
      </c>
      <c r="B93" s="75" t="s">
        <v>187</v>
      </c>
      <c r="C93" s="148">
        <v>132</v>
      </c>
      <c r="D93" s="138" t="s">
        <v>55</v>
      </c>
      <c r="E93" s="135"/>
      <c r="F93" s="135"/>
      <c r="G93" s="110">
        <f t="shared" si="12"/>
        <v>0</v>
      </c>
      <c r="H93" s="126">
        <f t="shared" si="13"/>
        <v>0</v>
      </c>
      <c r="I93" s="130">
        <v>0.18</v>
      </c>
      <c r="J93" s="126">
        <f t="shared" si="16"/>
        <v>0</v>
      </c>
      <c r="K93" s="126">
        <f t="shared" si="17"/>
        <v>0</v>
      </c>
      <c r="L93" s="124"/>
      <c r="N93" s="83"/>
      <c r="P93" s="83"/>
    </row>
    <row r="94" spans="1:16" ht="16.5">
      <c r="A94" s="72" t="s">
        <v>188</v>
      </c>
      <c r="B94" s="73" t="s">
        <v>189</v>
      </c>
      <c r="C94" s="149"/>
      <c r="D94" s="138"/>
      <c r="E94" s="135"/>
      <c r="F94" s="135"/>
      <c r="G94" s="111"/>
      <c r="H94" s="126"/>
      <c r="I94" s="129"/>
      <c r="J94" s="126"/>
      <c r="K94" s="126"/>
      <c r="L94" s="124"/>
      <c r="N94" s="83"/>
      <c r="P94" s="83"/>
    </row>
    <row r="95" spans="1:16" ht="33">
      <c r="A95" s="74" t="s">
        <v>190</v>
      </c>
      <c r="B95" s="75" t="s">
        <v>191</v>
      </c>
      <c r="C95" s="147">
        <v>99.58</v>
      </c>
      <c r="D95" s="139" t="s">
        <v>20</v>
      </c>
      <c r="E95" s="135"/>
      <c r="F95" s="135"/>
      <c r="G95" s="110">
        <f t="shared" si="12"/>
        <v>0</v>
      </c>
      <c r="H95" s="126">
        <f t="shared" si="13"/>
        <v>0</v>
      </c>
      <c r="I95" s="130">
        <v>0.18</v>
      </c>
      <c r="J95" s="126">
        <f aca="true" t="shared" si="18" ref="J95:J112">H95*I95</f>
        <v>0</v>
      </c>
      <c r="K95" s="126">
        <f aca="true" t="shared" si="19" ref="K95:K112">H95+J95</f>
        <v>0</v>
      </c>
      <c r="L95" s="124"/>
      <c r="N95" s="83"/>
      <c r="P95" s="83"/>
    </row>
    <row r="96" spans="1:16" ht="66">
      <c r="A96" s="74" t="s">
        <v>192</v>
      </c>
      <c r="B96" s="75" t="s">
        <v>193</v>
      </c>
      <c r="C96" s="147">
        <v>47.58</v>
      </c>
      <c r="D96" s="139" t="s">
        <v>20</v>
      </c>
      <c r="E96" s="135"/>
      <c r="F96" s="135"/>
      <c r="G96" s="110">
        <f t="shared" si="12"/>
        <v>0</v>
      </c>
      <c r="H96" s="126">
        <f t="shared" si="13"/>
        <v>0</v>
      </c>
      <c r="I96" s="130">
        <v>0.18</v>
      </c>
      <c r="J96" s="126">
        <f t="shared" si="18"/>
        <v>0</v>
      </c>
      <c r="K96" s="126">
        <f t="shared" si="19"/>
        <v>0</v>
      </c>
      <c r="L96" s="124"/>
      <c r="N96" s="83"/>
      <c r="P96" s="83"/>
    </row>
    <row r="97" spans="1:16" ht="66">
      <c r="A97" s="74" t="s">
        <v>194</v>
      </c>
      <c r="B97" s="75" t="s">
        <v>195</v>
      </c>
      <c r="C97" s="149"/>
      <c r="D97" s="139"/>
      <c r="E97" s="135"/>
      <c r="F97" s="135"/>
      <c r="G97" s="111"/>
      <c r="H97" s="126"/>
      <c r="I97" s="129"/>
      <c r="J97" s="126"/>
      <c r="K97" s="126"/>
      <c r="L97" s="124"/>
      <c r="N97" s="83"/>
      <c r="P97" s="83"/>
    </row>
    <row r="98" spans="1:16" ht="16.5">
      <c r="A98" s="74" t="s">
        <v>196</v>
      </c>
      <c r="B98" s="75" t="s">
        <v>197</v>
      </c>
      <c r="C98" s="148">
        <v>41</v>
      </c>
      <c r="D98" s="138" t="s">
        <v>55</v>
      </c>
      <c r="E98" s="135"/>
      <c r="F98" s="135"/>
      <c r="G98" s="110">
        <f t="shared" si="12"/>
        <v>0</v>
      </c>
      <c r="H98" s="126">
        <f t="shared" si="13"/>
        <v>0</v>
      </c>
      <c r="I98" s="130">
        <v>0.18</v>
      </c>
      <c r="J98" s="126">
        <f t="shared" si="18"/>
        <v>0</v>
      </c>
      <c r="K98" s="126">
        <f t="shared" si="19"/>
        <v>0</v>
      </c>
      <c r="L98" s="124"/>
      <c r="N98" s="83"/>
      <c r="P98" s="83"/>
    </row>
    <row r="99" spans="1:16" ht="49.5">
      <c r="A99" s="74" t="s">
        <v>198</v>
      </c>
      <c r="B99" s="75" t="s">
        <v>199</v>
      </c>
      <c r="C99" s="148">
        <v>17</v>
      </c>
      <c r="D99" s="138" t="s">
        <v>55</v>
      </c>
      <c r="E99" s="135"/>
      <c r="F99" s="135"/>
      <c r="G99" s="110">
        <f t="shared" si="12"/>
        <v>0</v>
      </c>
      <c r="H99" s="126">
        <f t="shared" si="13"/>
        <v>0</v>
      </c>
      <c r="I99" s="130">
        <v>0.18</v>
      </c>
      <c r="J99" s="126">
        <f t="shared" si="18"/>
        <v>0</v>
      </c>
      <c r="K99" s="126">
        <f t="shared" si="19"/>
        <v>0</v>
      </c>
      <c r="L99" s="124"/>
      <c r="N99" s="83"/>
      <c r="P99" s="83"/>
    </row>
    <row r="100" spans="1:16" ht="33">
      <c r="A100" s="74" t="s">
        <v>200</v>
      </c>
      <c r="B100" s="76" t="s">
        <v>201</v>
      </c>
      <c r="C100" s="148">
        <v>75</v>
      </c>
      <c r="D100" s="140" t="s">
        <v>55</v>
      </c>
      <c r="E100" s="135"/>
      <c r="F100" s="135"/>
      <c r="G100" s="110">
        <f t="shared" si="12"/>
        <v>0</v>
      </c>
      <c r="H100" s="126">
        <f t="shared" si="13"/>
        <v>0</v>
      </c>
      <c r="I100" s="130">
        <v>0.18</v>
      </c>
      <c r="J100" s="126">
        <f t="shared" si="18"/>
        <v>0</v>
      </c>
      <c r="K100" s="126">
        <f t="shared" si="19"/>
        <v>0</v>
      </c>
      <c r="L100" s="124"/>
      <c r="N100" s="83"/>
      <c r="P100" s="83"/>
    </row>
    <row r="101" spans="1:16" ht="33">
      <c r="A101" s="74" t="s">
        <v>202</v>
      </c>
      <c r="B101" s="76" t="s">
        <v>203</v>
      </c>
      <c r="C101" s="148">
        <v>250</v>
      </c>
      <c r="D101" s="140" t="s">
        <v>55</v>
      </c>
      <c r="E101" s="135"/>
      <c r="F101" s="135"/>
      <c r="G101" s="110">
        <f t="shared" si="12"/>
        <v>0</v>
      </c>
      <c r="H101" s="126">
        <f t="shared" si="13"/>
        <v>0</v>
      </c>
      <c r="I101" s="130">
        <v>0.18</v>
      </c>
      <c r="J101" s="126">
        <f t="shared" si="18"/>
        <v>0</v>
      </c>
      <c r="K101" s="126">
        <f t="shared" si="19"/>
        <v>0</v>
      </c>
      <c r="L101" s="124"/>
      <c r="N101" s="83"/>
      <c r="P101" s="83"/>
    </row>
    <row r="102" spans="1:16" ht="33">
      <c r="A102" s="74" t="s">
        <v>204</v>
      </c>
      <c r="B102" s="76" t="s">
        <v>205</v>
      </c>
      <c r="C102" s="148">
        <v>18</v>
      </c>
      <c r="D102" s="140" t="s">
        <v>55</v>
      </c>
      <c r="E102" s="135"/>
      <c r="F102" s="135"/>
      <c r="G102" s="110">
        <f t="shared" si="12"/>
        <v>0</v>
      </c>
      <c r="H102" s="126">
        <f t="shared" si="13"/>
        <v>0</v>
      </c>
      <c r="I102" s="130">
        <v>0.18</v>
      </c>
      <c r="J102" s="126">
        <f t="shared" si="18"/>
        <v>0</v>
      </c>
      <c r="K102" s="126">
        <f t="shared" si="19"/>
        <v>0</v>
      </c>
      <c r="L102" s="124"/>
      <c r="N102" s="83"/>
      <c r="P102" s="83"/>
    </row>
    <row r="103" spans="1:16" ht="49.5">
      <c r="A103" s="74" t="s">
        <v>206</v>
      </c>
      <c r="B103" s="76" t="s">
        <v>207</v>
      </c>
      <c r="C103" s="148">
        <v>31</v>
      </c>
      <c r="D103" s="140" t="s">
        <v>55</v>
      </c>
      <c r="E103" s="135"/>
      <c r="F103" s="135"/>
      <c r="G103" s="110">
        <f t="shared" si="12"/>
        <v>0</v>
      </c>
      <c r="H103" s="126">
        <f t="shared" si="13"/>
        <v>0</v>
      </c>
      <c r="I103" s="130">
        <v>0.18</v>
      </c>
      <c r="J103" s="126">
        <f t="shared" si="18"/>
        <v>0</v>
      </c>
      <c r="K103" s="126">
        <f t="shared" si="19"/>
        <v>0</v>
      </c>
      <c r="L103" s="124"/>
      <c r="N103" s="83"/>
      <c r="P103" s="83"/>
    </row>
    <row r="104" spans="1:16" ht="49.5">
      <c r="A104" s="74" t="s">
        <v>208</v>
      </c>
      <c r="B104" s="76" t="s">
        <v>209</v>
      </c>
      <c r="C104" s="148">
        <v>118</v>
      </c>
      <c r="D104" s="140" t="s">
        <v>55</v>
      </c>
      <c r="E104" s="135"/>
      <c r="F104" s="135"/>
      <c r="G104" s="110">
        <f t="shared" si="12"/>
        <v>0</v>
      </c>
      <c r="H104" s="126">
        <f t="shared" si="13"/>
        <v>0</v>
      </c>
      <c r="I104" s="130">
        <v>0.18</v>
      </c>
      <c r="J104" s="126">
        <f t="shared" si="18"/>
        <v>0</v>
      </c>
      <c r="K104" s="126">
        <f t="shared" si="19"/>
        <v>0</v>
      </c>
      <c r="L104" s="124"/>
      <c r="N104" s="83"/>
      <c r="P104" s="83"/>
    </row>
    <row r="105" spans="1:16" ht="49.5">
      <c r="A105" s="74" t="s">
        <v>210</v>
      </c>
      <c r="B105" s="76" t="s">
        <v>211</v>
      </c>
      <c r="C105" s="148">
        <v>13</v>
      </c>
      <c r="D105" s="140" t="s">
        <v>55</v>
      </c>
      <c r="E105" s="135"/>
      <c r="F105" s="135"/>
      <c r="G105" s="110">
        <f t="shared" si="12"/>
        <v>0</v>
      </c>
      <c r="H105" s="126">
        <f t="shared" si="13"/>
        <v>0</v>
      </c>
      <c r="I105" s="130">
        <v>0.18</v>
      </c>
      <c r="J105" s="126">
        <f t="shared" si="18"/>
        <v>0</v>
      </c>
      <c r="K105" s="126">
        <f t="shared" si="19"/>
        <v>0</v>
      </c>
      <c r="L105" s="124"/>
      <c r="N105" s="83"/>
      <c r="P105" s="83"/>
    </row>
    <row r="106" spans="1:16" ht="33">
      <c r="A106" s="74" t="s">
        <v>212</v>
      </c>
      <c r="B106" s="76" t="s">
        <v>213</v>
      </c>
      <c r="C106" s="148">
        <v>417</v>
      </c>
      <c r="D106" s="140" t="s">
        <v>55</v>
      </c>
      <c r="E106" s="135"/>
      <c r="F106" s="135"/>
      <c r="G106" s="110">
        <f t="shared" si="12"/>
        <v>0</v>
      </c>
      <c r="H106" s="126">
        <f t="shared" si="13"/>
        <v>0</v>
      </c>
      <c r="I106" s="130">
        <v>0.18</v>
      </c>
      <c r="J106" s="126">
        <f t="shared" si="18"/>
        <v>0</v>
      </c>
      <c r="K106" s="126">
        <f t="shared" si="19"/>
        <v>0</v>
      </c>
      <c r="L106" s="124"/>
      <c r="N106" s="83"/>
      <c r="P106" s="83"/>
    </row>
    <row r="107" spans="1:16" ht="49.5">
      <c r="A107" s="74" t="s">
        <v>214</v>
      </c>
      <c r="B107" s="76" t="s">
        <v>215</v>
      </c>
      <c r="C107" s="148">
        <v>120</v>
      </c>
      <c r="D107" s="140" t="s">
        <v>55</v>
      </c>
      <c r="E107" s="135"/>
      <c r="F107" s="135"/>
      <c r="G107" s="110">
        <f t="shared" si="12"/>
        <v>0</v>
      </c>
      <c r="H107" s="126">
        <f t="shared" si="13"/>
        <v>0</v>
      </c>
      <c r="I107" s="130">
        <v>0.18</v>
      </c>
      <c r="J107" s="126">
        <f t="shared" si="18"/>
        <v>0</v>
      </c>
      <c r="K107" s="126">
        <f t="shared" si="19"/>
        <v>0</v>
      </c>
      <c r="L107" s="124"/>
      <c r="N107" s="83"/>
      <c r="P107" s="83"/>
    </row>
    <row r="108" spans="1:16" ht="33">
      <c r="A108" s="74" t="s">
        <v>216</v>
      </c>
      <c r="B108" s="76" t="s">
        <v>217</v>
      </c>
      <c r="C108" s="148">
        <v>176</v>
      </c>
      <c r="D108" s="140" t="s">
        <v>55</v>
      </c>
      <c r="E108" s="135"/>
      <c r="F108" s="135"/>
      <c r="G108" s="110">
        <f t="shared" si="12"/>
        <v>0</v>
      </c>
      <c r="H108" s="126">
        <f t="shared" si="13"/>
        <v>0</v>
      </c>
      <c r="I108" s="130">
        <v>0.18</v>
      </c>
      <c r="J108" s="126">
        <f t="shared" si="18"/>
        <v>0</v>
      </c>
      <c r="K108" s="126">
        <f t="shared" si="19"/>
        <v>0</v>
      </c>
      <c r="L108" s="124"/>
      <c r="N108" s="83"/>
      <c r="P108" s="83"/>
    </row>
    <row r="109" spans="1:16" ht="16.5">
      <c r="A109" s="74" t="s">
        <v>218</v>
      </c>
      <c r="B109" s="76" t="s">
        <v>219</v>
      </c>
      <c r="C109" s="147">
        <v>700</v>
      </c>
      <c r="D109" s="140" t="s">
        <v>18</v>
      </c>
      <c r="E109" s="135"/>
      <c r="F109" s="135"/>
      <c r="G109" s="110">
        <f t="shared" si="12"/>
        <v>0</v>
      </c>
      <c r="H109" s="126">
        <f t="shared" si="13"/>
        <v>0</v>
      </c>
      <c r="I109" s="130">
        <v>0.18</v>
      </c>
      <c r="J109" s="126">
        <f t="shared" si="18"/>
        <v>0</v>
      </c>
      <c r="K109" s="126">
        <f t="shared" si="19"/>
        <v>0</v>
      </c>
      <c r="L109" s="124"/>
      <c r="N109" s="83"/>
      <c r="P109" s="83"/>
    </row>
    <row r="110" spans="1:16" ht="16.5">
      <c r="A110" s="74" t="s">
        <v>220</v>
      </c>
      <c r="B110" s="76" t="s">
        <v>221</v>
      </c>
      <c r="C110" s="147">
        <v>700</v>
      </c>
      <c r="D110" s="140" t="s">
        <v>18</v>
      </c>
      <c r="E110" s="135"/>
      <c r="F110" s="135"/>
      <c r="G110" s="110">
        <f t="shared" si="12"/>
        <v>0</v>
      </c>
      <c r="H110" s="126">
        <f t="shared" si="13"/>
        <v>0</v>
      </c>
      <c r="I110" s="130">
        <v>0.18</v>
      </c>
      <c r="J110" s="126">
        <f t="shared" si="18"/>
        <v>0</v>
      </c>
      <c r="K110" s="126">
        <f t="shared" si="19"/>
        <v>0</v>
      </c>
      <c r="L110" s="124"/>
      <c r="N110" s="83"/>
      <c r="P110" s="83"/>
    </row>
    <row r="111" spans="1:16" ht="33">
      <c r="A111" s="74" t="s">
        <v>222</v>
      </c>
      <c r="B111" s="76" t="s">
        <v>223</v>
      </c>
      <c r="C111" s="147">
        <v>44</v>
      </c>
      <c r="D111" s="140" t="s">
        <v>18</v>
      </c>
      <c r="E111" s="135"/>
      <c r="F111" s="135"/>
      <c r="G111" s="110">
        <f t="shared" si="12"/>
        <v>0</v>
      </c>
      <c r="H111" s="126">
        <f t="shared" si="13"/>
        <v>0</v>
      </c>
      <c r="I111" s="130">
        <v>0.18</v>
      </c>
      <c r="J111" s="126">
        <f t="shared" si="18"/>
        <v>0</v>
      </c>
      <c r="K111" s="126">
        <f t="shared" si="19"/>
        <v>0</v>
      </c>
      <c r="L111" s="124"/>
      <c r="N111" s="83"/>
      <c r="P111" s="83"/>
    </row>
    <row r="112" spans="1:16" ht="16.5">
      <c r="A112" s="74" t="s">
        <v>224</v>
      </c>
      <c r="B112" s="76" t="s">
        <v>225</v>
      </c>
      <c r="C112" s="151">
        <v>9</v>
      </c>
      <c r="D112" s="140" t="s">
        <v>55</v>
      </c>
      <c r="E112" s="135"/>
      <c r="F112" s="135"/>
      <c r="G112" s="110">
        <f t="shared" si="12"/>
        <v>0</v>
      </c>
      <c r="H112" s="126">
        <f t="shared" si="13"/>
        <v>0</v>
      </c>
      <c r="I112" s="130">
        <v>0.18</v>
      </c>
      <c r="J112" s="126">
        <f t="shared" si="18"/>
        <v>0</v>
      </c>
      <c r="K112" s="126">
        <f t="shared" si="19"/>
        <v>0</v>
      </c>
      <c r="L112" s="124"/>
      <c r="N112" s="83"/>
      <c r="P112" s="83"/>
    </row>
    <row r="113" spans="1:16" ht="16.5">
      <c r="A113" s="72" t="s">
        <v>226</v>
      </c>
      <c r="B113" s="73" t="s">
        <v>227</v>
      </c>
      <c r="C113" s="152"/>
      <c r="D113" s="142"/>
      <c r="E113" s="135"/>
      <c r="F113" s="135"/>
      <c r="G113" s="111"/>
      <c r="H113" s="126"/>
      <c r="I113" s="129"/>
      <c r="J113" s="126"/>
      <c r="K113" s="126"/>
      <c r="L113" s="124"/>
      <c r="N113" s="83"/>
      <c r="P113" s="83"/>
    </row>
    <row r="114" spans="1:16" ht="65.25" customHeight="1">
      <c r="A114" s="72" t="s">
        <v>228</v>
      </c>
      <c r="B114" s="73" t="s">
        <v>229</v>
      </c>
      <c r="C114" s="149"/>
      <c r="D114" s="138"/>
      <c r="E114" s="135"/>
      <c r="F114" s="135"/>
      <c r="G114" s="111"/>
      <c r="H114" s="126"/>
      <c r="I114" s="129"/>
      <c r="J114" s="126"/>
      <c r="K114" s="126"/>
      <c r="L114" s="124"/>
      <c r="N114" s="83"/>
      <c r="P114" s="83"/>
    </row>
    <row r="115" spans="1:16" ht="16.5">
      <c r="A115" s="74" t="s">
        <v>230</v>
      </c>
      <c r="B115" s="75" t="s">
        <v>231</v>
      </c>
      <c r="C115" s="147">
        <v>3</v>
      </c>
      <c r="D115" s="138" t="s">
        <v>21</v>
      </c>
      <c r="E115" s="135"/>
      <c r="F115" s="135"/>
      <c r="G115" s="110">
        <f t="shared" si="12"/>
        <v>0</v>
      </c>
      <c r="H115" s="126">
        <f t="shared" si="13"/>
        <v>0</v>
      </c>
      <c r="I115" s="130">
        <v>0.18</v>
      </c>
      <c r="J115" s="126">
        <f>H115*I115</f>
        <v>0</v>
      </c>
      <c r="K115" s="126">
        <f>H115+J115</f>
        <v>0</v>
      </c>
      <c r="L115" s="124"/>
      <c r="N115" s="83"/>
      <c r="P115" s="83"/>
    </row>
    <row r="116" spans="1:16" ht="33.75" thickBot="1">
      <c r="A116" s="74" t="s">
        <v>232</v>
      </c>
      <c r="B116" s="78" t="s">
        <v>233</v>
      </c>
      <c r="C116" s="148">
        <v>40</v>
      </c>
      <c r="D116" s="138" t="s">
        <v>55</v>
      </c>
      <c r="E116" s="135"/>
      <c r="F116" s="135"/>
      <c r="G116" s="110">
        <f t="shared" si="12"/>
        <v>0</v>
      </c>
      <c r="H116" s="126">
        <f t="shared" si="13"/>
        <v>0</v>
      </c>
      <c r="I116" s="130">
        <v>0.18</v>
      </c>
      <c r="J116" s="126">
        <f>H116*I116</f>
        <v>0</v>
      </c>
      <c r="K116" s="126">
        <f>H116+J116</f>
        <v>0</v>
      </c>
      <c r="L116" s="124"/>
      <c r="N116" s="83"/>
      <c r="P116" s="83"/>
    </row>
    <row r="117" spans="1:16" ht="16.5">
      <c r="A117" s="72" t="s">
        <v>234</v>
      </c>
      <c r="B117" s="73" t="s">
        <v>235</v>
      </c>
      <c r="C117" s="149"/>
      <c r="D117" s="138"/>
      <c r="E117" s="135"/>
      <c r="F117" s="135"/>
      <c r="G117" s="111"/>
      <c r="H117" s="126"/>
      <c r="I117" s="129"/>
      <c r="J117" s="126"/>
      <c r="K117" s="126"/>
      <c r="L117" s="124"/>
      <c r="N117" s="83"/>
      <c r="P117" s="83"/>
    </row>
    <row r="118" spans="1:16" ht="66">
      <c r="A118" s="74" t="s">
        <v>236</v>
      </c>
      <c r="B118" s="75" t="s">
        <v>237</v>
      </c>
      <c r="C118" s="148">
        <v>35</v>
      </c>
      <c r="D118" s="138" t="s">
        <v>55</v>
      </c>
      <c r="E118" s="135"/>
      <c r="F118" s="135"/>
      <c r="G118" s="110">
        <f t="shared" si="12"/>
        <v>0</v>
      </c>
      <c r="H118" s="126">
        <f t="shared" si="13"/>
        <v>0</v>
      </c>
      <c r="I118" s="130">
        <v>0.18</v>
      </c>
      <c r="J118" s="126">
        <f>H118*I118</f>
        <v>0</v>
      </c>
      <c r="K118" s="126">
        <f>H118+J118</f>
        <v>0</v>
      </c>
      <c r="L118" s="124"/>
      <c r="N118" s="83"/>
      <c r="P118" s="83"/>
    </row>
    <row r="119" spans="1:16" ht="66">
      <c r="A119" s="79" t="s">
        <v>238</v>
      </c>
      <c r="B119" s="80" t="s">
        <v>239</v>
      </c>
      <c r="C119" s="153">
        <v>25</v>
      </c>
      <c r="D119" s="143" t="s">
        <v>55</v>
      </c>
      <c r="E119" s="135"/>
      <c r="F119" s="135"/>
      <c r="G119" s="110">
        <f t="shared" si="12"/>
        <v>0</v>
      </c>
      <c r="H119" s="126">
        <f t="shared" si="13"/>
        <v>0</v>
      </c>
      <c r="I119" s="130">
        <v>0.18</v>
      </c>
      <c r="J119" s="126">
        <f>H119*I119</f>
        <v>0</v>
      </c>
      <c r="K119" s="126">
        <f>H119+J119</f>
        <v>0</v>
      </c>
      <c r="L119" s="124"/>
      <c r="N119" s="83"/>
      <c r="P119" s="83"/>
    </row>
    <row r="120" spans="1:16" ht="16.5">
      <c r="A120" s="119">
        <v>7</v>
      </c>
      <c r="B120" s="73" t="s">
        <v>433</v>
      </c>
      <c r="C120" s="149"/>
      <c r="D120" s="144"/>
      <c r="E120" s="135"/>
      <c r="F120" s="135"/>
      <c r="G120" s="110"/>
      <c r="H120" s="126"/>
      <c r="I120" s="130"/>
      <c r="J120" s="126"/>
      <c r="K120" s="126"/>
      <c r="L120" s="124"/>
      <c r="N120" s="83"/>
      <c r="P120" s="83"/>
    </row>
    <row r="121" spans="1:16" ht="49.5">
      <c r="A121" s="120">
        <v>7.1</v>
      </c>
      <c r="B121" s="154" t="s">
        <v>434</v>
      </c>
      <c r="C121" s="147">
        <v>4.2</v>
      </c>
      <c r="D121" s="145" t="s">
        <v>21</v>
      </c>
      <c r="E121" s="135"/>
      <c r="F121" s="135"/>
      <c r="G121" s="110">
        <f aca="true" t="shared" si="20" ref="G121:G132">E121+F121</f>
        <v>0</v>
      </c>
      <c r="H121" s="126">
        <f aca="true" t="shared" si="21" ref="H121:H132">C121*G121</f>
        <v>0</v>
      </c>
      <c r="I121" s="130">
        <v>0.18</v>
      </c>
      <c r="J121" s="126">
        <f aca="true" t="shared" si="22" ref="J121:J132">H121*I121</f>
        <v>0</v>
      </c>
      <c r="K121" s="126">
        <f aca="true" t="shared" si="23" ref="K121:K132">H121+J121</f>
        <v>0</v>
      </c>
      <c r="L121" s="124"/>
      <c r="N121" s="83"/>
      <c r="P121" s="83"/>
    </row>
    <row r="122" spans="1:16" ht="49.5">
      <c r="A122" s="120">
        <v>7.2</v>
      </c>
      <c r="B122" s="154" t="s">
        <v>435</v>
      </c>
      <c r="C122" s="148">
        <v>14</v>
      </c>
      <c r="D122" s="145" t="s">
        <v>55</v>
      </c>
      <c r="E122" s="135"/>
      <c r="F122" s="135"/>
      <c r="G122" s="110">
        <f t="shared" si="20"/>
        <v>0</v>
      </c>
      <c r="H122" s="126">
        <f t="shared" si="21"/>
        <v>0</v>
      </c>
      <c r="I122" s="130">
        <v>0.18</v>
      </c>
      <c r="J122" s="126">
        <f t="shared" si="22"/>
        <v>0</v>
      </c>
      <c r="K122" s="126">
        <f t="shared" si="23"/>
        <v>0</v>
      </c>
      <c r="L122" s="124"/>
      <c r="N122" s="83"/>
      <c r="P122" s="83"/>
    </row>
    <row r="123" spans="1:16" ht="49.5">
      <c r="A123" s="120">
        <v>7.3</v>
      </c>
      <c r="B123" s="154" t="s">
        <v>436</v>
      </c>
      <c r="C123" s="148">
        <v>7</v>
      </c>
      <c r="D123" s="145" t="s">
        <v>55</v>
      </c>
      <c r="E123" s="135"/>
      <c r="F123" s="135"/>
      <c r="G123" s="110">
        <f t="shared" si="20"/>
        <v>0</v>
      </c>
      <c r="H123" s="126">
        <f t="shared" si="21"/>
        <v>0</v>
      </c>
      <c r="I123" s="130">
        <v>0.18</v>
      </c>
      <c r="J123" s="126">
        <f t="shared" si="22"/>
        <v>0</v>
      </c>
      <c r="K123" s="126">
        <f t="shared" si="23"/>
        <v>0</v>
      </c>
      <c r="L123" s="124"/>
      <c r="N123" s="83"/>
      <c r="P123" s="83"/>
    </row>
    <row r="124" spans="1:16" ht="49.5">
      <c r="A124" s="120">
        <v>7.4</v>
      </c>
      <c r="B124" s="154" t="s">
        <v>437</v>
      </c>
      <c r="C124" s="148">
        <v>12</v>
      </c>
      <c r="D124" s="145" t="s">
        <v>55</v>
      </c>
      <c r="E124" s="135"/>
      <c r="F124" s="135"/>
      <c r="G124" s="110">
        <f t="shared" si="20"/>
        <v>0</v>
      </c>
      <c r="H124" s="126">
        <f t="shared" si="21"/>
        <v>0</v>
      </c>
      <c r="I124" s="130">
        <v>0.18</v>
      </c>
      <c r="J124" s="126">
        <f t="shared" si="22"/>
        <v>0</v>
      </c>
      <c r="K124" s="126">
        <f t="shared" si="23"/>
        <v>0</v>
      </c>
      <c r="L124" s="124"/>
      <c r="N124" s="83"/>
      <c r="P124" s="83"/>
    </row>
    <row r="125" spans="1:16" ht="82.5">
      <c r="A125" s="120">
        <v>7.5</v>
      </c>
      <c r="B125" s="154" t="s">
        <v>438</v>
      </c>
      <c r="C125" s="148">
        <v>400</v>
      </c>
      <c r="D125" s="145" t="s">
        <v>55</v>
      </c>
      <c r="E125" s="135"/>
      <c r="F125" s="135"/>
      <c r="G125" s="110">
        <f t="shared" si="20"/>
        <v>0</v>
      </c>
      <c r="H125" s="126">
        <f t="shared" si="21"/>
        <v>0</v>
      </c>
      <c r="I125" s="130">
        <v>0.18</v>
      </c>
      <c r="J125" s="126">
        <f t="shared" si="22"/>
        <v>0</v>
      </c>
      <c r="K125" s="126">
        <f t="shared" si="23"/>
        <v>0</v>
      </c>
      <c r="L125" s="124"/>
      <c r="N125" s="83"/>
      <c r="P125" s="83"/>
    </row>
    <row r="126" spans="1:16" ht="99">
      <c r="A126" s="120">
        <v>7.6</v>
      </c>
      <c r="B126" s="154" t="s">
        <v>439</v>
      </c>
      <c r="C126" s="147">
        <v>5</v>
      </c>
      <c r="D126" s="145" t="s">
        <v>19</v>
      </c>
      <c r="E126" s="135"/>
      <c r="F126" s="135"/>
      <c r="G126" s="110">
        <f t="shared" si="20"/>
        <v>0</v>
      </c>
      <c r="H126" s="126">
        <f t="shared" si="21"/>
        <v>0</v>
      </c>
      <c r="I126" s="130">
        <v>0.18</v>
      </c>
      <c r="J126" s="126">
        <f t="shared" si="22"/>
        <v>0</v>
      </c>
      <c r="K126" s="126">
        <f t="shared" si="23"/>
        <v>0</v>
      </c>
      <c r="L126" s="124"/>
      <c r="N126" s="83"/>
      <c r="P126" s="83"/>
    </row>
    <row r="127" spans="1:16" ht="66">
      <c r="A127" s="120">
        <v>7.7</v>
      </c>
      <c r="B127" s="154" t="s">
        <v>440</v>
      </c>
      <c r="C127" s="147">
        <v>2</v>
      </c>
      <c r="D127" s="145" t="s">
        <v>19</v>
      </c>
      <c r="E127" s="135"/>
      <c r="F127" s="135"/>
      <c r="G127" s="110">
        <f t="shared" si="20"/>
        <v>0</v>
      </c>
      <c r="H127" s="126">
        <f t="shared" si="21"/>
        <v>0</v>
      </c>
      <c r="I127" s="130">
        <v>0.18</v>
      </c>
      <c r="J127" s="126">
        <f t="shared" si="22"/>
        <v>0</v>
      </c>
      <c r="K127" s="126">
        <f t="shared" si="23"/>
        <v>0</v>
      </c>
      <c r="L127" s="124"/>
      <c r="N127" s="83"/>
      <c r="P127" s="83"/>
    </row>
    <row r="128" spans="1:16" ht="16.5">
      <c r="A128" s="120">
        <v>7.8</v>
      </c>
      <c r="B128" s="154" t="s">
        <v>441</v>
      </c>
      <c r="C128" s="147">
        <v>1000</v>
      </c>
      <c r="D128" s="145" t="s">
        <v>27</v>
      </c>
      <c r="E128" s="135"/>
      <c r="F128" s="135"/>
      <c r="G128" s="110">
        <f t="shared" si="20"/>
        <v>0</v>
      </c>
      <c r="H128" s="126">
        <f t="shared" si="21"/>
        <v>0</v>
      </c>
      <c r="I128" s="130">
        <v>0.18</v>
      </c>
      <c r="J128" s="126">
        <f t="shared" si="22"/>
        <v>0</v>
      </c>
      <c r="K128" s="126">
        <f t="shared" si="23"/>
        <v>0</v>
      </c>
      <c r="L128" s="124"/>
      <c r="N128" s="83"/>
      <c r="P128" s="83"/>
    </row>
    <row r="129" spans="1:16" ht="49.5">
      <c r="A129" s="120">
        <v>7.9</v>
      </c>
      <c r="B129" s="154" t="s">
        <v>442</v>
      </c>
      <c r="C129" s="147">
        <v>1.2</v>
      </c>
      <c r="D129" s="145" t="s">
        <v>21</v>
      </c>
      <c r="E129" s="135"/>
      <c r="F129" s="135"/>
      <c r="G129" s="110">
        <f t="shared" si="20"/>
        <v>0</v>
      </c>
      <c r="H129" s="126">
        <f t="shared" si="21"/>
        <v>0</v>
      </c>
      <c r="I129" s="130">
        <v>0.18</v>
      </c>
      <c r="J129" s="126">
        <f t="shared" si="22"/>
        <v>0</v>
      </c>
      <c r="K129" s="126">
        <f t="shared" si="23"/>
        <v>0</v>
      </c>
      <c r="L129" s="124"/>
      <c r="N129" s="83"/>
      <c r="P129" s="83"/>
    </row>
    <row r="130" spans="1:16" ht="33">
      <c r="A130" s="120">
        <v>8.00000000000001</v>
      </c>
      <c r="B130" s="154" t="s">
        <v>443</v>
      </c>
      <c r="C130" s="147">
        <v>120</v>
      </c>
      <c r="D130" s="145" t="s">
        <v>18</v>
      </c>
      <c r="E130" s="135"/>
      <c r="F130" s="135"/>
      <c r="G130" s="110">
        <f t="shared" si="20"/>
        <v>0</v>
      </c>
      <c r="H130" s="126">
        <f t="shared" si="21"/>
        <v>0</v>
      </c>
      <c r="I130" s="130">
        <v>0.18</v>
      </c>
      <c r="J130" s="126">
        <f t="shared" si="22"/>
        <v>0</v>
      </c>
      <c r="K130" s="126">
        <f t="shared" si="23"/>
        <v>0</v>
      </c>
      <c r="L130" s="124"/>
      <c r="N130" s="83"/>
      <c r="P130" s="83"/>
    </row>
    <row r="131" spans="1:16" ht="16.5">
      <c r="A131" s="120">
        <v>8.10000000000001</v>
      </c>
      <c r="B131" s="154" t="s">
        <v>444</v>
      </c>
      <c r="C131" s="147">
        <v>600</v>
      </c>
      <c r="D131" s="145" t="s">
        <v>18</v>
      </c>
      <c r="E131" s="135"/>
      <c r="F131" s="135"/>
      <c r="G131" s="110">
        <f t="shared" si="20"/>
        <v>0</v>
      </c>
      <c r="H131" s="126">
        <f t="shared" si="21"/>
        <v>0</v>
      </c>
      <c r="I131" s="130">
        <v>0.18</v>
      </c>
      <c r="J131" s="126">
        <f t="shared" si="22"/>
        <v>0</v>
      </c>
      <c r="K131" s="126">
        <f t="shared" si="23"/>
        <v>0</v>
      </c>
      <c r="L131" s="124"/>
      <c r="N131" s="83"/>
      <c r="P131" s="83"/>
    </row>
    <row r="132" spans="1:16" ht="16.5">
      <c r="A132" s="120">
        <v>8.20000000000001</v>
      </c>
      <c r="B132" s="154" t="s">
        <v>445</v>
      </c>
      <c r="C132" s="148">
        <v>2</v>
      </c>
      <c r="D132" s="145" t="s">
        <v>55</v>
      </c>
      <c r="E132" s="135"/>
      <c r="F132" s="135"/>
      <c r="G132" s="110">
        <f t="shared" si="20"/>
        <v>0</v>
      </c>
      <c r="H132" s="126">
        <f t="shared" si="21"/>
        <v>0</v>
      </c>
      <c r="I132" s="130">
        <v>0.18</v>
      </c>
      <c r="J132" s="126">
        <f t="shared" si="22"/>
        <v>0</v>
      </c>
      <c r="K132" s="126">
        <f t="shared" si="23"/>
        <v>0</v>
      </c>
      <c r="L132" s="124"/>
      <c r="N132" s="83"/>
      <c r="P132" s="83"/>
    </row>
    <row r="133" spans="1:16" ht="17.25" thickBot="1">
      <c r="A133" s="121" t="s">
        <v>33</v>
      </c>
      <c r="B133" s="128"/>
      <c r="C133" s="131"/>
      <c r="D133" s="131"/>
      <c r="E133" s="131"/>
      <c r="F133" s="131"/>
      <c r="G133" s="134"/>
      <c r="H133" s="127">
        <f>SUM(H8:H132)</f>
        <v>0</v>
      </c>
      <c r="I133" s="131"/>
      <c r="J133" s="127">
        <f>SUM(J8:J132)</f>
        <v>0</v>
      </c>
      <c r="K133" s="127">
        <f>SUM(K8:K132)</f>
        <v>0</v>
      </c>
      <c r="L133" s="125"/>
      <c r="N133" s="83"/>
      <c r="P133" s="83"/>
    </row>
    <row r="134" spans="1:12" ht="16.5">
      <c r="A134" s="175" t="s">
        <v>34</v>
      </c>
      <c r="B134" s="176"/>
      <c r="C134" s="177"/>
      <c r="D134" s="178"/>
      <c r="E134" s="178"/>
      <c r="F134" s="178"/>
      <c r="G134" s="178"/>
      <c r="H134" s="178"/>
      <c r="I134" s="178"/>
      <c r="J134" s="178"/>
      <c r="K134" s="178"/>
      <c r="L134" s="179"/>
    </row>
    <row r="135" spans="1:12" ht="17.25" thickBot="1">
      <c r="A135" s="180" t="s">
        <v>35</v>
      </c>
      <c r="B135" s="181"/>
      <c r="C135" s="182"/>
      <c r="D135" s="183"/>
      <c r="E135" s="183"/>
      <c r="F135" s="183"/>
      <c r="G135" s="183"/>
      <c r="H135" s="183"/>
      <c r="I135" s="183"/>
      <c r="J135" s="183"/>
      <c r="K135" s="183"/>
      <c r="L135" s="184"/>
    </row>
  </sheetData>
  <sheetProtection/>
  <mergeCells count="10">
    <mergeCell ref="A134:B134"/>
    <mergeCell ref="C134:L134"/>
    <mergeCell ref="A135:B135"/>
    <mergeCell ref="C135:L135"/>
    <mergeCell ref="A1:L1"/>
    <mergeCell ref="A2:C2"/>
    <mergeCell ref="D2:L2"/>
    <mergeCell ref="A3:C3"/>
    <mergeCell ref="D3:L3"/>
    <mergeCell ref="A4:L4"/>
  </mergeCells>
  <printOptions/>
  <pageMargins left="0.1968503937007874" right="0.1968503937007874" top="0.1968503937007874" bottom="0.1968503937007874" header="0.11811023622047245" footer="0.11811023622047245"/>
  <pageSetup horizontalDpi="600" verticalDpi="600" orientation="landscape" paperSize="9" scale="65" r:id="rId1"/>
  <headerFooter>
    <oddFooter>&amp;L&amp;A&amp;CPage &amp;P of &amp;N</oddFooter>
  </headerFooter>
</worksheet>
</file>

<file path=xl/worksheets/sheet3.xml><?xml version="1.0" encoding="utf-8"?>
<worksheet xmlns="http://schemas.openxmlformats.org/spreadsheetml/2006/main" xmlns:r="http://schemas.openxmlformats.org/officeDocument/2006/relationships">
  <dimension ref="A1:K15"/>
  <sheetViews>
    <sheetView zoomScalePageLayoutView="0" workbookViewId="0" topLeftCell="A1">
      <selection activeCell="Q8" sqref="Q8"/>
    </sheetView>
  </sheetViews>
  <sheetFormatPr defaultColWidth="9.140625" defaultRowHeight="15"/>
  <cols>
    <col min="1" max="1" width="9.140625" style="9" customWidth="1"/>
    <col min="2" max="2" width="35.8515625" style="9" customWidth="1"/>
    <col min="3" max="4" width="9.140625" style="9" customWidth="1"/>
    <col min="5" max="6" width="17.8515625" style="9" customWidth="1"/>
    <col min="7" max="7" width="15.140625" style="9" customWidth="1"/>
    <col min="8" max="8" width="14.140625" style="9" customWidth="1"/>
    <col min="9" max="11" width="17.57421875" style="9" customWidth="1"/>
    <col min="12" max="16384" width="9.140625" style="9" customWidth="1"/>
  </cols>
  <sheetData>
    <row r="1" spans="1:11" ht="45" customHeight="1" thickBot="1">
      <c r="A1" s="204" t="s">
        <v>0</v>
      </c>
      <c r="B1" s="205"/>
      <c r="C1" s="205"/>
      <c r="D1" s="205"/>
      <c r="E1" s="205"/>
      <c r="F1" s="205"/>
      <c r="G1" s="205"/>
      <c r="H1" s="205"/>
      <c r="I1" s="205"/>
      <c r="J1" s="205"/>
      <c r="K1" s="206"/>
    </row>
    <row r="2" spans="1:11" ht="26.25" customHeight="1" thickBot="1">
      <c r="A2" s="207" t="s">
        <v>1</v>
      </c>
      <c r="B2" s="208"/>
      <c r="C2" s="209"/>
      <c r="D2" s="210"/>
      <c r="E2" s="210"/>
      <c r="F2" s="210"/>
      <c r="G2" s="210"/>
      <c r="H2" s="210"/>
      <c r="I2" s="210"/>
      <c r="J2" s="210"/>
      <c r="K2" s="211"/>
    </row>
    <row r="3" spans="1:11" ht="25.5" customHeight="1" thickBot="1">
      <c r="A3" s="207" t="s">
        <v>2</v>
      </c>
      <c r="B3" s="208"/>
      <c r="C3" s="209"/>
      <c r="D3" s="210"/>
      <c r="E3" s="210"/>
      <c r="F3" s="210"/>
      <c r="G3" s="210"/>
      <c r="H3" s="210"/>
      <c r="I3" s="210"/>
      <c r="J3" s="210"/>
      <c r="K3" s="211"/>
    </row>
    <row r="4" spans="1:11" ht="63.75" customHeight="1" thickBot="1">
      <c r="A4" s="212" t="s">
        <v>240</v>
      </c>
      <c r="B4" s="213"/>
      <c r="C4" s="213"/>
      <c r="D4" s="213"/>
      <c r="E4" s="213"/>
      <c r="F4" s="213"/>
      <c r="G4" s="213"/>
      <c r="H4" s="213"/>
      <c r="I4" s="213"/>
      <c r="J4" s="213"/>
      <c r="K4" s="214"/>
    </row>
    <row r="5" spans="1:11" s="10" customFormat="1" ht="90.75" thickBot="1">
      <c r="A5" s="7" t="s">
        <v>4</v>
      </c>
      <c r="B5" s="7" t="s">
        <v>5</v>
      </c>
      <c r="C5" s="7" t="s">
        <v>6</v>
      </c>
      <c r="D5" s="7" t="s">
        <v>7</v>
      </c>
      <c r="E5" s="7" t="s">
        <v>241</v>
      </c>
      <c r="F5" s="7" t="s">
        <v>242</v>
      </c>
      <c r="G5" s="7" t="s">
        <v>243</v>
      </c>
      <c r="H5" s="7" t="s">
        <v>244</v>
      </c>
      <c r="I5" s="7" t="s">
        <v>245</v>
      </c>
      <c r="J5" s="7" t="s">
        <v>246</v>
      </c>
      <c r="K5" s="7" t="s">
        <v>44</v>
      </c>
    </row>
    <row r="6" spans="1:11" s="10" customFormat="1" ht="15.75" thickBot="1">
      <c r="A6" s="7">
        <v>1</v>
      </c>
      <c r="B6" s="7">
        <v>2</v>
      </c>
      <c r="C6" s="7">
        <v>3</v>
      </c>
      <c r="D6" s="7">
        <v>4</v>
      </c>
      <c r="E6" s="7">
        <v>5</v>
      </c>
      <c r="F6" s="7">
        <v>6</v>
      </c>
      <c r="G6" s="7" t="s">
        <v>247</v>
      </c>
      <c r="H6" s="7">
        <v>8</v>
      </c>
      <c r="I6" s="7" t="s">
        <v>248</v>
      </c>
      <c r="J6" s="7">
        <v>10</v>
      </c>
      <c r="K6" s="7">
        <v>11</v>
      </c>
    </row>
    <row r="7" spans="1:11" ht="15">
      <c r="A7" s="11">
        <v>1</v>
      </c>
      <c r="B7" s="12" t="s">
        <v>249</v>
      </c>
      <c r="C7" s="12"/>
      <c r="D7" s="12"/>
      <c r="E7" s="12"/>
      <c r="F7" s="12"/>
      <c r="G7" s="12"/>
      <c r="H7" s="12"/>
      <c r="I7" s="13"/>
      <c r="J7" s="12"/>
      <c r="K7" s="14"/>
    </row>
    <row r="8" spans="1:11" ht="20.25" customHeight="1">
      <c r="A8" s="15">
        <v>1.01</v>
      </c>
      <c r="B8" s="16" t="s">
        <v>250</v>
      </c>
      <c r="C8" s="17">
        <v>117</v>
      </c>
      <c r="D8" s="18" t="s">
        <v>19</v>
      </c>
      <c r="E8" s="19">
        <v>84000</v>
      </c>
      <c r="F8" s="20"/>
      <c r="G8" s="17">
        <f>IF(F8&gt;E8,F8*C8,E8*C8)</f>
        <v>9828000</v>
      </c>
      <c r="H8" s="21">
        <v>0.18</v>
      </c>
      <c r="I8" s="17">
        <f>G8*H8</f>
        <v>1769040</v>
      </c>
      <c r="J8" s="17">
        <f>G8+I8</f>
        <v>11597040</v>
      </c>
      <c r="K8" s="22"/>
    </row>
    <row r="9" spans="1:11" ht="15">
      <c r="A9" s="15">
        <v>1.02</v>
      </c>
      <c r="B9" s="16" t="s">
        <v>251</v>
      </c>
      <c r="C9" s="17">
        <v>7</v>
      </c>
      <c r="D9" s="18" t="s">
        <v>19</v>
      </c>
      <c r="E9" s="19">
        <v>315000</v>
      </c>
      <c r="F9" s="20"/>
      <c r="G9" s="17">
        <f>IF(F9&gt;E9,F9*C9,E9*C9)</f>
        <v>2205000</v>
      </c>
      <c r="H9" s="21">
        <v>0.18</v>
      </c>
      <c r="I9" s="17">
        <f>G9*H9</f>
        <v>396900</v>
      </c>
      <c r="J9" s="17">
        <f>G9+I9</f>
        <v>2601900</v>
      </c>
      <c r="K9" s="22"/>
    </row>
    <row r="10" spans="1:11" ht="30">
      <c r="A10" s="15">
        <v>1.03</v>
      </c>
      <c r="B10" s="16" t="s">
        <v>252</v>
      </c>
      <c r="C10" s="17">
        <v>23.5</v>
      </c>
      <c r="D10" s="18" t="s">
        <v>19</v>
      </c>
      <c r="E10" s="19">
        <v>14000</v>
      </c>
      <c r="F10" s="20"/>
      <c r="G10" s="17">
        <f>IF(F10&gt;E10,F10*C10,E10*C10)</f>
        <v>329000</v>
      </c>
      <c r="H10" s="21">
        <v>0.18</v>
      </c>
      <c r="I10" s="17">
        <f>G10*H10</f>
        <v>59220</v>
      </c>
      <c r="J10" s="17">
        <f>G10+I10</f>
        <v>388220</v>
      </c>
      <c r="K10" s="22"/>
    </row>
    <row r="11" spans="1:11" ht="60">
      <c r="A11" s="15">
        <v>1.04</v>
      </c>
      <c r="B11" s="16" t="s">
        <v>253</v>
      </c>
      <c r="C11" s="17">
        <v>30</v>
      </c>
      <c r="D11" s="18" t="s">
        <v>19</v>
      </c>
      <c r="E11" s="19">
        <v>5000</v>
      </c>
      <c r="F11" s="20"/>
      <c r="G11" s="17">
        <f>IF(F11&gt;E11,F11*C11,E11*C11)</f>
        <v>150000</v>
      </c>
      <c r="H11" s="21">
        <v>0.18</v>
      </c>
      <c r="I11" s="17">
        <f>G11*H11</f>
        <v>27000</v>
      </c>
      <c r="J11" s="17">
        <f>G11+I11</f>
        <v>177000</v>
      </c>
      <c r="K11" s="22"/>
    </row>
    <row r="12" spans="1:11" ht="30.75" thickBot="1">
      <c r="A12" s="23">
        <v>1.05</v>
      </c>
      <c r="B12" s="24" t="s">
        <v>254</v>
      </c>
      <c r="C12" s="17">
        <v>965</v>
      </c>
      <c r="D12" s="25" t="s">
        <v>19</v>
      </c>
      <c r="E12" s="26">
        <v>14000</v>
      </c>
      <c r="F12" s="20"/>
      <c r="G12" s="17">
        <f>IF(F12&gt;E12,F12*C12,E12*C12)</f>
        <v>13510000</v>
      </c>
      <c r="H12" s="21">
        <v>0.18</v>
      </c>
      <c r="I12" s="17">
        <f>G12*H12</f>
        <v>2431800</v>
      </c>
      <c r="J12" s="17">
        <f>G12+I12</f>
        <v>15941800</v>
      </c>
      <c r="K12" s="27"/>
    </row>
    <row r="13" spans="1:11" ht="15.75" thickBot="1">
      <c r="A13" s="28" t="s">
        <v>33</v>
      </c>
      <c r="B13" s="29"/>
      <c r="C13" s="29"/>
      <c r="D13" s="29"/>
      <c r="E13" s="29"/>
      <c r="F13" s="29"/>
      <c r="G13" s="30">
        <f>SUM(G8:G12)</f>
        <v>26022000</v>
      </c>
      <c r="H13" s="31"/>
      <c r="I13" s="30">
        <f>SUM(I8:I12)</f>
        <v>4683960</v>
      </c>
      <c r="J13" s="30">
        <f>SUM(J8:J12)</f>
        <v>30705960</v>
      </c>
      <c r="K13" s="30"/>
    </row>
    <row r="14" spans="1:11" ht="15">
      <c r="A14" s="194" t="s">
        <v>34</v>
      </c>
      <c r="B14" s="195"/>
      <c r="C14" s="196"/>
      <c r="D14" s="197"/>
      <c r="E14" s="197"/>
      <c r="F14" s="197"/>
      <c r="G14" s="197"/>
      <c r="H14" s="197"/>
      <c r="I14" s="197"/>
      <c r="J14" s="197"/>
      <c r="K14" s="198"/>
    </row>
    <row r="15" spans="1:11" ht="15.75" thickBot="1">
      <c r="A15" s="199" t="s">
        <v>35</v>
      </c>
      <c r="B15" s="200"/>
      <c r="C15" s="201"/>
      <c r="D15" s="202"/>
      <c r="E15" s="202"/>
      <c r="F15" s="202"/>
      <c r="G15" s="202"/>
      <c r="H15" s="202"/>
      <c r="I15" s="202"/>
      <c r="J15" s="202"/>
      <c r="K15" s="203"/>
    </row>
  </sheetData>
  <sheetProtection/>
  <mergeCells count="10">
    <mergeCell ref="A14:B14"/>
    <mergeCell ref="C14:K14"/>
    <mergeCell ref="A15:B15"/>
    <mergeCell ref="C15:K15"/>
    <mergeCell ref="A1:K1"/>
    <mergeCell ref="A2:B2"/>
    <mergeCell ref="C2:K2"/>
    <mergeCell ref="A3:B3"/>
    <mergeCell ref="C3:K3"/>
    <mergeCell ref="A4:K4"/>
  </mergeCells>
  <dataValidations count="1">
    <dataValidation type="whole" operator="greaterThanOrEqual" allowBlank="1" showInputMessage="1" showErrorMessage="1" sqref="F8:F12">
      <formula1>E8</formula1>
    </dataValidation>
  </dataValidations>
  <printOptions/>
  <pageMargins left="0.7086614173228347" right="0.7086614173228347" top="0.7480314960629921" bottom="0.7480314960629921" header="0.31496062992125984" footer="0.31496062992125984"/>
  <pageSetup horizontalDpi="600" verticalDpi="600" orientation="landscape" scale="60" r:id="rId1"/>
  <headerFooter>
    <oddFooter>&amp;L&amp;A&amp;CPage &amp;P of &amp;N</oddFooter>
  </headerFooter>
</worksheet>
</file>

<file path=xl/worksheets/sheet4.xml><?xml version="1.0" encoding="utf-8"?>
<worksheet xmlns="http://schemas.openxmlformats.org/spreadsheetml/2006/main" xmlns:r="http://schemas.openxmlformats.org/officeDocument/2006/relationships">
  <dimension ref="A1:F16"/>
  <sheetViews>
    <sheetView zoomScalePageLayoutView="0" workbookViewId="0" topLeftCell="A1">
      <selection activeCell="C7" sqref="C7:C8"/>
    </sheetView>
  </sheetViews>
  <sheetFormatPr defaultColWidth="9.140625" defaultRowHeight="15"/>
  <cols>
    <col min="2" max="2" width="46.140625" style="0" customWidth="1"/>
    <col min="3" max="3" width="24.00390625" style="0" customWidth="1"/>
    <col min="4" max="4" width="19.57421875" style="0" customWidth="1"/>
    <col min="5" max="5" width="20.7109375" style="0" customWidth="1"/>
    <col min="6" max="6" width="42.140625" style="0" customWidth="1"/>
  </cols>
  <sheetData>
    <row r="1" spans="1:6" ht="42" customHeight="1" thickBot="1">
      <c r="A1" s="215" t="s">
        <v>0</v>
      </c>
      <c r="B1" s="216"/>
      <c r="C1" s="216"/>
      <c r="D1" s="216"/>
      <c r="E1" s="216"/>
      <c r="F1" s="217"/>
    </row>
    <row r="2" spans="1:6" s="32" customFormat="1" ht="24.75" customHeight="1" thickBot="1">
      <c r="A2" s="218" t="s">
        <v>1</v>
      </c>
      <c r="B2" s="218"/>
      <c r="C2" s="219"/>
      <c r="D2" s="219"/>
      <c r="E2" s="219"/>
      <c r="F2" s="219"/>
    </row>
    <row r="3" spans="1:6" s="32" customFormat="1" ht="26.25" customHeight="1" thickBot="1">
      <c r="A3" s="33" t="s">
        <v>2</v>
      </c>
      <c r="B3" s="34"/>
      <c r="C3" s="219"/>
      <c r="D3" s="219"/>
      <c r="E3" s="219"/>
      <c r="F3" s="219"/>
    </row>
    <row r="4" spans="1:6" ht="66" customHeight="1" thickBot="1">
      <c r="A4" s="220" t="s">
        <v>255</v>
      </c>
      <c r="B4" s="221"/>
      <c r="C4" s="221"/>
      <c r="D4" s="221"/>
      <c r="E4" s="221"/>
      <c r="F4" s="222"/>
    </row>
    <row r="5" spans="1:6" s="35" customFormat="1" ht="45.75" thickBot="1">
      <c r="A5" s="7" t="s">
        <v>4</v>
      </c>
      <c r="B5" s="7" t="s">
        <v>5</v>
      </c>
      <c r="C5" s="7" t="s">
        <v>256</v>
      </c>
      <c r="D5" s="7" t="s">
        <v>257</v>
      </c>
      <c r="E5" s="7" t="s">
        <v>258</v>
      </c>
      <c r="F5" s="7" t="s">
        <v>259</v>
      </c>
    </row>
    <row r="6" spans="1:6" ht="15.75" thickBot="1">
      <c r="A6" s="7">
        <v>1</v>
      </c>
      <c r="B6" s="7">
        <v>2</v>
      </c>
      <c r="C6" s="7">
        <v>3</v>
      </c>
      <c r="D6" s="7"/>
      <c r="E6" s="7"/>
      <c r="F6" s="7">
        <v>6</v>
      </c>
    </row>
    <row r="7" spans="1:6" ht="15">
      <c r="A7" s="36">
        <v>1.01</v>
      </c>
      <c r="B7" s="37" t="s">
        <v>260</v>
      </c>
      <c r="C7" s="38">
        <f>'Price Schedule 1-Lab'!F179</f>
        <v>0</v>
      </c>
      <c r="D7" s="39">
        <f>'Price Schedule 1-Lab'!H179</f>
        <v>0</v>
      </c>
      <c r="E7" s="39">
        <f>'Price Schedule 1-Lab'!I179</f>
        <v>0</v>
      </c>
      <c r="F7" s="40"/>
    </row>
    <row r="8" spans="1:6" ht="15">
      <c r="A8" s="41">
        <v>1.02</v>
      </c>
      <c r="B8" s="42" t="s">
        <v>261</v>
      </c>
      <c r="C8" s="43">
        <f>'Price Schedule 2-Mat'!H133</f>
        <v>0</v>
      </c>
      <c r="D8" s="44">
        <f>'Price Schedule 2-Mat'!J133</f>
        <v>0</v>
      </c>
      <c r="E8" s="44">
        <f>'Price Schedule 2-Mat'!K133</f>
        <v>0</v>
      </c>
      <c r="F8" s="45"/>
    </row>
    <row r="9" spans="1:6" ht="15">
      <c r="A9" s="46">
        <v>1.03</v>
      </c>
      <c r="B9" s="47" t="s">
        <v>262</v>
      </c>
      <c r="C9" s="48">
        <f>SUM(C7:C8)</f>
        <v>0</v>
      </c>
      <c r="D9" s="48">
        <f>SUM(D7:D8)</f>
        <v>0</v>
      </c>
      <c r="E9" s="48">
        <f>SUM(E7:E8)</f>
        <v>0</v>
      </c>
      <c r="F9" s="45"/>
    </row>
    <row r="10" spans="1:6" ht="15">
      <c r="A10" s="46"/>
      <c r="B10" s="49"/>
      <c r="C10" s="43"/>
      <c r="D10" s="44"/>
      <c r="E10" s="44"/>
      <c r="F10" s="45"/>
    </row>
    <row r="11" spans="1:6" ht="15">
      <c r="A11" s="46">
        <v>1.04</v>
      </c>
      <c r="B11" s="49" t="s">
        <v>263</v>
      </c>
      <c r="C11" s="50">
        <f>'Price Schedule 3-Disman'!G13</f>
        <v>26022000</v>
      </c>
      <c r="D11" s="51">
        <f>'Price Schedule 3-Disman'!I13</f>
        <v>4683960</v>
      </c>
      <c r="E11" s="51">
        <f>'Price Schedule 3-Disman'!J13</f>
        <v>30705960</v>
      </c>
      <c r="F11" s="45"/>
    </row>
    <row r="12" spans="1:6" ht="15">
      <c r="A12" s="46"/>
      <c r="B12" s="49"/>
      <c r="C12" s="43"/>
      <c r="D12" s="44"/>
      <c r="E12" s="44"/>
      <c r="F12" s="45"/>
    </row>
    <row r="13" spans="1:6" ht="16.5" thickBot="1">
      <c r="A13" s="52">
        <v>1.05</v>
      </c>
      <c r="B13" s="53" t="s">
        <v>264</v>
      </c>
      <c r="C13" s="54">
        <f>C9-C11</f>
        <v>-26022000</v>
      </c>
      <c r="D13" s="54">
        <f>D9-D11</f>
        <v>-4683960</v>
      </c>
      <c r="E13" s="54">
        <f>E9-E11</f>
        <v>-30705960</v>
      </c>
      <c r="F13" s="55"/>
    </row>
    <row r="15" ht="15.75" thickBot="1"/>
    <row r="16" spans="2:3" ht="19.5" thickBot="1">
      <c r="B16" s="91" t="s">
        <v>448</v>
      </c>
      <c r="C16" s="92">
        <f>E13</f>
        <v>-30705960</v>
      </c>
    </row>
  </sheetData>
  <sheetProtection/>
  <mergeCells count="5">
    <mergeCell ref="A1:F1"/>
    <mergeCell ref="A2:B2"/>
    <mergeCell ref="C2:F2"/>
    <mergeCell ref="C3:F3"/>
    <mergeCell ref="A4:F4"/>
  </mergeCells>
  <printOptions/>
  <pageMargins left="0.7086614173228347" right="0.7086614173228347" top="0.7480314960629921" bottom="0.7480314960629921" header="0.31496062992125984" footer="0.31496062992125984"/>
  <pageSetup horizontalDpi="600" verticalDpi="600" orientation="landscape" paperSize="9" scale="70" r:id="rId1"/>
  <headerFooter>
    <oddFooter>&amp;L&amp;A&amp;CPage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mishu_paul</cp:lastModifiedBy>
  <cp:lastPrinted>2018-10-01T12:28:23Z</cp:lastPrinted>
  <dcterms:created xsi:type="dcterms:W3CDTF">2018-05-04T07:40:01Z</dcterms:created>
  <dcterms:modified xsi:type="dcterms:W3CDTF">2018-10-04T06:17:59Z</dcterms:modified>
  <cp:category/>
  <cp:version/>
  <cp:contentType/>
  <cp:contentStatus/>
</cp:coreProperties>
</file>